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mann\Desktop\HBM Food Service\HBM Catering\"/>
    </mc:Choice>
  </mc:AlternateContent>
  <xr:revisionPtr revIDLastSave="0" documentId="13_ncr:1_{F0583B64-234C-4252-AECB-E8518D953074}" xr6:coauthVersionLast="45" xr6:coauthVersionMax="45" xr10:uidLastSave="{00000000-0000-0000-0000-000000000000}"/>
  <bookViews>
    <workbookView xWindow="-120" yWindow="-120" windowWidth="20730" windowHeight="11160" tabRatio="899" xr2:uid="{00000000-000D-0000-FFFF-FFFF00000000}"/>
  </bookViews>
  <sheets>
    <sheet name="Catering Order Form" sheetId="11" r:id="rId1"/>
    <sheet name="Vlookup" sheetId="12" r:id="rId2"/>
  </sheets>
  <definedNames>
    <definedName name="_xlnm.Print_Area" localSheetId="0">'Catering Order Form'!$A$1:$O$66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2" i="11" l="1"/>
  <c r="M51" i="11"/>
  <c r="M50" i="11"/>
  <c r="M49" i="11"/>
  <c r="M48" i="11"/>
  <c r="M47" i="11"/>
  <c r="M46" i="11"/>
  <c r="M53" i="11"/>
  <c r="M54" i="11"/>
  <c r="N55" i="11" l="1"/>
  <c r="D32" i="11"/>
  <c r="D31" i="11"/>
  <c r="D30" i="11"/>
  <c r="D29" i="11"/>
  <c r="K34" i="11" l="1"/>
  <c r="K33" i="11"/>
  <c r="K32" i="11"/>
  <c r="D52" i="11"/>
  <c r="D51" i="11"/>
  <c r="D50" i="11"/>
  <c r="D49" i="11"/>
  <c r="D48" i="11"/>
  <c r="D18" i="11"/>
  <c r="D17" i="11"/>
  <c r="K26" i="11" l="1"/>
  <c r="D40" i="11"/>
  <c r="D39" i="11"/>
  <c r="D38" i="11"/>
  <c r="D37" i="11"/>
  <c r="D24" i="11"/>
  <c r="D23" i="11"/>
  <c r="D16" i="11"/>
  <c r="K41" i="11"/>
  <c r="K40" i="11"/>
  <c r="K39" i="11"/>
  <c r="K38" i="11" l="1"/>
  <c r="K22" i="11" l="1"/>
  <c r="M22" i="11" s="1"/>
  <c r="F52" i="11"/>
  <c r="F51" i="11"/>
  <c r="F40" i="11"/>
  <c r="F39" i="11"/>
  <c r="F32" i="11"/>
  <c r="D22" i="11"/>
  <c r="D36" i="11"/>
  <c r="D56" i="11"/>
  <c r="K21" i="11"/>
  <c r="K20" i="11"/>
  <c r="K19" i="11"/>
  <c r="K27" i="11"/>
  <c r="K28" i="11"/>
  <c r="D57" i="11"/>
  <c r="D58" i="11"/>
  <c r="M32" i="11" l="1"/>
  <c r="M33" i="11"/>
  <c r="M34" i="11"/>
  <c r="F58" i="11" l="1"/>
  <c r="F24" i="11"/>
  <c r="F18" i="11"/>
  <c r="M40" i="11" l="1"/>
  <c r="M41" i="11"/>
  <c r="M28" i="11" l="1"/>
  <c r="M27" i="11"/>
  <c r="M26" i="11"/>
  <c r="M39" i="11"/>
  <c r="M38" i="11"/>
  <c r="M21" i="11"/>
  <c r="M20" i="11"/>
  <c r="M19" i="11"/>
  <c r="F31" i="11"/>
  <c r="F30" i="11"/>
  <c r="F29" i="11"/>
  <c r="F23" i="11"/>
  <c r="F22" i="11"/>
  <c r="F50" i="11"/>
  <c r="F49" i="11"/>
  <c r="F38" i="11"/>
  <c r="F37" i="11"/>
  <c r="F36" i="11"/>
  <c r="F57" i="11"/>
  <c r="F56" i="11"/>
  <c r="F17" i="11"/>
  <c r="F16" i="11"/>
  <c r="G41" i="11" l="1"/>
  <c r="N42" i="11"/>
  <c r="N23" i="11"/>
  <c r="G33" i="11"/>
  <c r="N35" i="11"/>
  <c r="G59" i="11"/>
  <c r="G25" i="11"/>
  <c r="G19" i="11"/>
  <c r="N29" i="11"/>
  <c r="M62" i="11" l="1"/>
  <c r="M63" i="11" l="1"/>
  <c r="M64" i="11" s="1"/>
</calcChain>
</file>

<file path=xl/sharedStrings.xml><?xml version="1.0" encoding="utf-8"?>
<sst xmlns="http://schemas.openxmlformats.org/spreadsheetml/2006/main" count="201" uniqueCount="125">
  <si>
    <t>Item</t>
  </si>
  <si>
    <t>Price</t>
  </si>
  <si>
    <t>Qty</t>
  </si>
  <si>
    <t>Total</t>
  </si>
  <si>
    <t>Breakfast</t>
  </si>
  <si>
    <t>Hot Lunch</t>
  </si>
  <si>
    <t>Pizza</t>
  </si>
  <si>
    <t xml:space="preserve">       Peppers</t>
  </si>
  <si>
    <t xml:space="preserve">       Mushrooms</t>
  </si>
  <si>
    <t xml:space="preserve">       Onions</t>
  </si>
  <si>
    <t>Calzones</t>
  </si>
  <si>
    <t>Cold Lunch</t>
  </si>
  <si>
    <t>Entrée Salads</t>
  </si>
  <si>
    <t>Sweet Selections</t>
  </si>
  <si>
    <t xml:space="preserve">Item </t>
  </si>
  <si>
    <t>Catering Total</t>
  </si>
  <si>
    <t>Grand Total</t>
  </si>
  <si>
    <t>Toppings</t>
  </si>
  <si>
    <t>Billing Summary</t>
  </si>
  <si>
    <t>Labor</t>
  </si>
  <si>
    <t>Tax</t>
  </si>
  <si>
    <t>Date of Event</t>
  </si>
  <si>
    <t>LUNCH</t>
  </si>
  <si>
    <t>PIZZA</t>
  </si>
  <si>
    <t>HOT LUNCH</t>
  </si>
  <si>
    <t>ENTRÉE SALADS</t>
  </si>
  <si>
    <t>CALZONE</t>
  </si>
  <si>
    <t>Pull Down List to Select Breakfast</t>
  </si>
  <si>
    <t>Pull Down List to Select Cold Lunch</t>
  </si>
  <si>
    <t>Select Beverage</t>
  </si>
  <si>
    <t>Select Food</t>
  </si>
  <si>
    <t>Pull Down List to Select Hot Lunch</t>
  </si>
  <si>
    <t>Pull Down List to Select Salad</t>
  </si>
  <si>
    <t>Pull Down List to Select Calzone</t>
  </si>
  <si>
    <t>Pull Down List to Select Snack</t>
  </si>
  <si>
    <t>Miscellaneous</t>
  </si>
  <si>
    <t>Pull Down List to Select Pizza</t>
  </si>
  <si>
    <t>Beverages</t>
  </si>
  <si>
    <t>Pull Down List to Select</t>
  </si>
  <si>
    <t>Cupcakes</t>
  </si>
  <si>
    <t>Contacts:</t>
  </si>
  <si>
    <t>Florals</t>
  </si>
  <si>
    <t>Boxed Lunch</t>
  </si>
  <si>
    <t>Caesar-Chicken</t>
  </si>
  <si>
    <t>Caesar-Shrimp</t>
  </si>
  <si>
    <t>Cobb Salad</t>
  </si>
  <si>
    <t>Coffee/Tea</t>
  </si>
  <si>
    <t>Iced Tea/Lemonade</t>
  </si>
  <si>
    <t>Soda</t>
  </si>
  <si>
    <t>Water</t>
  </si>
  <si>
    <t>Juice</t>
  </si>
  <si>
    <t>Sparkling Water</t>
  </si>
  <si>
    <t>Chips &amp; Salsa</t>
  </si>
  <si>
    <t>Cheese Display</t>
  </si>
  <si>
    <t>Pastry Shoppe</t>
  </si>
  <si>
    <t>Great Start</t>
  </si>
  <si>
    <t>Energy Boost</t>
  </si>
  <si>
    <t>The Healthy Heart</t>
  </si>
  <si>
    <t>All American</t>
  </si>
  <si>
    <t>Soup &amp; Half Sandwich</t>
  </si>
  <si>
    <t>Composed Sandwiches</t>
  </si>
  <si>
    <t>Cheese Pizza</t>
  </si>
  <si>
    <t xml:space="preserve">       Pepperoni </t>
  </si>
  <si>
    <t xml:space="preserve">       Broccoli </t>
  </si>
  <si>
    <t xml:space="preserve">       Tomatoes</t>
  </si>
  <si>
    <t xml:space="preserve">       Spinach </t>
  </si>
  <si>
    <t>Additional Topping</t>
  </si>
  <si>
    <t>One Topping</t>
  </si>
  <si>
    <t>Caprese</t>
  </si>
  <si>
    <t>BREAKFAST</t>
  </si>
  <si>
    <t>Crispy Bacon Ranch</t>
  </si>
  <si>
    <t>Eggplant Parmesan</t>
  </si>
  <si>
    <t>Taste of Tuscany</t>
  </si>
  <si>
    <t>Backyard BBQ</t>
  </si>
  <si>
    <t>Tour of India</t>
  </si>
  <si>
    <t xml:space="preserve">Southwest Fajitas </t>
  </si>
  <si>
    <t>Guest Count</t>
  </si>
  <si>
    <t>Stonyfield Smoothie</t>
  </si>
  <si>
    <t>Cookies &amp; Brownies</t>
  </si>
  <si>
    <t>Sweet Street</t>
  </si>
  <si>
    <t xml:space="preserve">       </t>
  </si>
  <si>
    <t>Side Garden</t>
  </si>
  <si>
    <t>Side Caesar</t>
  </si>
  <si>
    <t>Side Pasta Salad</t>
  </si>
  <si>
    <t>Hand Fruit</t>
  </si>
  <si>
    <t>Greek Yogurt</t>
  </si>
  <si>
    <t>House Chips &amp; Dip</t>
  </si>
  <si>
    <t>Crudite</t>
  </si>
  <si>
    <t>Housemade Chips</t>
  </si>
  <si>
    <t>Phone #</t>
  </si>
  <si>
    <t>Event Start</t>
  </si>
  <si>
    <t>Event Pickup</t>
  </si>
  <si>
    <t>Room Number</t>
  </si>
  <si>
    <t>Email</t>
  </si>
  <si>
    <t>Rentals</t>
  </si>
  <si>
    <t>Payment Info</t>
  </si>
  <si>
    <t>Buffalo Chicken</t>
  </si>
  <si>
    <t>Breakfast Pizza</t>
  </si>
  <si>
    <t>Hearty Greens</t>
  </si>
  <si>
    <t>SNACKS &amp; APPS</t>
  </si>
  <si>
    <t>Steak Bomb</t>
  </si>
  <si>
    <t xml:space="preserve">Meatball </t>
  </si>
  <si>
    <t>Savory Snacks</t>
  </si>
  <si>
    <t>Add Tofu</t>
  </si>
  <si>
    <t>Stonyfield Yogurt</t>
  </si>
  <si>
    <t>Additional Items</t>
  </si>
  <si>
    <t>Assorted Candy Bars</t>
  </si>
  <si>
    <t>Seasonal Fruit Salad</t>
  </si>
  <si>
    <t>Granola Bar</t>
  </si>
  <si>
    <t>Asian Wok</t>
  </si>
  <si>
    <t>Land &amp; Sea</t>
  </si>
  <si>
    <t>Chop House Cuisine</t>
  </si>
  <si>
    <t>Add Avocado</t>
  </si>
  <si>
    <t>Taco Supreme</t>
  </si>
  <si>
    <t xml:space="preserve">Contact </t>
  </si>
  <si>
    <t>In Room Contact</t>
  </si>
  <si>
    <t>Caesar-Steak Tips</t>
  </si>
  <si>
    <t>Asian Fusion-Chicken</t>
  </si>
  <si>
    <t>Asian Fusion-Shrimp</t>
  </si>
  <si>
    <t>Notes/Dietary Restrictions</t>
  </si>
  <si>
    <t>Tawny Taranto</t>
  </si>
  <si>
    <t>Sophy Chim</t>
  </si>
  <si>
    <t>ttaranto@nexdine.com</t>
  </si>
  <si>
    <t>cafe175@nexdine.com</t>
  </si>
  <si>
    <t xml:space="preserve">  Hobbs Brook Management Catering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</si>
</sst>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45 Light"/>
      <family val="2"/>
    </font>
    <font>
      <sz val="11"/>
      <color theme="1"/>
      <name val="Frutiger 45 Light"/>
      <family val="2"/>
    </font>
    <font>
      <sz val="11"/>
      <color theme="0"/>
      <name val="Frutiger 45 Light"/>
      <family val="2"/>
    </font>
    <font>
      <b/>
      <sz val="22"/>
      <color theme="0"/>
      <name val="Frutiger 45 Light"/>
      <family val="2"/>
    </font>
    <font>
      <sz val="18"/>
      <color theme="0"/>
      <name val="Frutiger 45 Light"/>
      <family val="2"/>
    </font>
    <font>
      <sz val="11"/>
      <color theme="1"/>
      <name val="Calibri"/>
      <family val="2"/>
      <scheme val="minor"/>
    </font>
    <font>
      <b/>
      <sz val="11"/>
      <color theme="3" tint="-0.499984740745262"/>
      <name val="Frutiger 45 Light"/>
    </font>
    <font>
      <b/>
      <sz val="10"/>
      <color theme="3" tint="-0.499984740745262"/>
      <name val="Frutiger 45 Light"/>
    </font>
    <font>
      <u/>
      <sz val="11"/>
      <color theme="10"/>
      <name val="Calibri"/>
      <family val="2"/>
      <scheme val="minor"/>
    </font>
    <font>
      <i/>
      <sz val="11"/>
      <color rgb="FFFF0000"/>
      <name val="Frutiger 45 Light"/>
    </font>
    <font>
      <sz val="11"/>
      <color rgb="FFFF0000"/>
      <name val="Frutiger 45 Light"/>
      <family val="2"/>
    </font>
    <font>
      <b/>
      <sz val="12"/>
      <color theme="4" tint="-0.499984740745262"/>
      <name val="Frutiger 45 Light"/>
      <family val="2"/>
    </font>
    <font>
      <b/>
      <sz val="14"/>
      <color rgb="FFFF0000"/>
      <name val="Frutiger 45 Light"/>
    </font>
    <font>
      <b/>
      <sz val="11"/>
      <color theme="4" tint="-0.499984740745262"/>
      <name val="Frutiger 45 Light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Frutiger 45 Light"/>
      <family val="2"/>
    </font>
    <font>
      <b/>
      <sz val="10"/>
      <color theme="1"/>
      <name val="Frutiger 45 Light"/>
    </font>
    <font>
      <b/>
      <sz val="11"/>
      <color theme="4" tint="-0.499984740745262"/>
      <name val="Frutiger 45 Light"/>
      <family val="2"/>
    </font>
    <font>
      <b/>
      <sz val="14"/>
      <color theme="0"/>
      <name val="Frutiger 45 Light"/>
    </font>
    <font>
      <sz val="14"/>
      <color theme="1"/>
      <name val="Frutiger 45 Light"/>
      <family val="2"/>
    </font>
    <font>
      <b/>
      <sz val="11"/>
      <color theme="1"/>
      <name val="Frutiger 45 Light"/>
      <family val="2"/>
    </font>
    <font>
      <b/>
      <sz val="11"/>
      <color rgb="FFFF0000"/>
      <name val="Frutiger 45 Light"/>
    </font>
    <font>
      <sz val="11"/>
      <color rgb="FFFF0000"/>
      <name val="Frutiger 45 Light"/>
    </font>
    <font>
      <sz val="11"/>
      <color rgb="FFFF0000"/>
      <name val="Calibri"/>
      <family val="2"/>
      <scheme val="minor"/>
    </font>
    <font>
      <b/>
      <sz val="11"/>
      <color theme="1"/>
      <name val="Frutiger 45 Light"/>
    </font>
    <font>
      <sz val="11"/>
      <color rgb="FFFF0000"/>
      <name val="Frutiger LT 45 Light"/>
      <family val="2"/>
    </font>
    <font>
      <b/>
      <sz val="11"/>
      <color theme="3"/>
      <name val="Frutiger 45 Light"/>
      <family val="2"/>
    </font>
    <font>
      <sz val="11"/>
      <color rgb="FFC00000"/>
      <name val="Frutiger 45 Light"/>
      <family val="2"/>
    </font>
    <font>
      <b/>
      <sz val="11"/>
      <color rgb="FFFF0000"/>
      <name val="Frutiger 45 Light"/>
      <family val="2"/>
    </font>
    <font>
      <sz val="11"/>
      <color theme="1"/>
      <name val="Frutiger 45 Light"/>
    </font>
    <font>
      <sz val="11"/>
      <color theme="3" tint="-0.499984740745262"/>
      <name val="Frutiger 45 Ligh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3" tint="-0.499984740745262"/>
      </top>
      <bottom/>
      <diagonal/>
    </border>
    <border>
      <left/>
      <right style="medium">
        <color indexed="64"/>
      </right>
      <top/>
      <bottom style="medium">
        <color theme="3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43" fontId="4" fillId="0" borderId="0" xfId="1" applyFont="1"/>
    <xf numFmtId="0" fontId="4" fillId="0" borderId="0" xfId="0" applyFont="1"/>
    <xf numFmtId="0" fontId="5" fillId="0" borderId="0" xfId="0" applyFont="1"/>
    <xf numFmtId="0" fontId="5" fillId="3" borderId="0" xfId="0" applyFont="1" applyFill="1"/>
    <xf numFmtId="43" fontId="4" fillId="3" borderId="0" xfId="1" applyFont="1" applyFill="1"/>
    <xf numFmtId="0" fontId="4" fillId="3" borderId="0" xfId="0" applyFont="1" applyFill="1"/>
    <xf numFmtId="0" fontId="6" fillId="0" borderId="19" xfId="0" applyFont="1" applyBorder="1"/>
    <xf numFmtId="0" fontId="7" fillId="5" borderId="20" xfId="0" applyFont="1" applyFill="1" applyBorder="1"/>
    <xf numFmtId="0" fontId="6" fillId="0" borderId="20" xfId="0" applyFont="1" applyBorder="1"/>
    <xf numFmtId="0" fontId="6" fillId="0" borderId="21" xfId="0" applyFont="1" applyBorder="1"/>
    <xf numFmtId="0" fontId="6" fillId="0" borderId="0" xfId="0" applyFont="1"/>
    <xf numFmtId="0" fontId="6" fillId="0" borderId="9" xfId="0" applyFont="1" applyBorder="1"/>
    <xf numFmtId="0" fontId="8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6" fillId="2" borderId="0" xfId="0" applyFont="1" applyFill="1"/>
    <xf numFmtId="0" fontId="6" fillId="2" borderId="10" xfId="0" applyFont="1" applyFill="1" applyBorder="1"/>
    <xf numFmtId="0" fontId="14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0" fontId="16" fillId="2" borderId="24" xfId="0" applyFont="1" applyFill="1" applyBorder="1"/>
    <xf numFmtId="0" fontId="17" fillId="2" borderId="23" xfId="0" applyFont="1" applyFill="1" applyBorder="1" applyAlignment="1">
      <alignment horizontal="center"/>
    </xf>
    <xf numFmtId="0" fontId="18" fillId="2" borderId="24" xfId="0" applyFont="1" applyFill="1" applyBorder="1"/>
    <xf numFmtId="0" fontId="18" fillId="2" borderId="25" xfId="0" applyFont="1" applyFill="1" applyBorder="1"/>
    <xf numFmtId="0" fontId="19" fillId="2" borderId="25" xfId="2" applyFont="1" applyFill="1" applyBorder="1"/>
    <xf numFmtId="0" fontId="20" fillId="2" borderId="23" xfId="0" applyFont="1" applyFill="1" applyBorder="1" applyAlignment="1">
      <alignment horizontal="center" vertical="center"/>
    </xf>
    <xf numFmtId="0" fontId="21" fillId="0" borderId="0" xfId="0" applyFont="1"/>
    <xf numFmtId="0" fontId="13" fillId="0" borderId="0" xfId="2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6" fillId="0" borderId="10" xfId="0" applyFont="1" applyBorder="1"/>
    <xf numFmtId="0" fontId="22" fillId="2" borderId="22" xfId="0" applyFont="1" applyFill="1" applyBorder="1"/>
    <xf numFmtId="0" fontId="17" fillId="2" borderId="22" xfId="0" applyFont="1" applyFill="1" applyBorder="1" applyAlignment="1">
      <alignment horizontal="center"/>
    </xf>
    <xf numFmtId="0" fontId="23" fillId="6" borderId="0" xfId="0" applyFont="1" applyFill="1"/>
    <xf numFmtId="0" fontId="24" fillId="6" borderId="0" xfId="0" applyFont="1" applyFill="1"/>
    <xf numFmtId="0" fontId="6" fillId="6" borderId="0" xfId="0" applyFont="1" applyFill="1"/>
    <xf numFmtId="0" fontId="25" fillId="6" borderId="0" xfId="0" applyFont="1" applyFill="1"/>
    <xf numFmtId="14" fontId="6" fillId="6" borderId="0" xfId="0" applyNumberFormat="1" applyFont="1" applyFill="1" applyAlignment="1">
      <alignment horizontal="center" vertical="center"/>
    </xf>
    <xf numFmtId="0" fontId="6" fillId="6" borderId="10" xfId="0" applyFont="1" applyFill="1" applyBorder="1"/>
    <xf numFmtId="0" fontId="26" fillId="2" borderId="22" xfId="0" applyFont="1" applyFill="1" applyBorder="1" applyAlignment="1">
      <alignment horizontal="center"/>
    </xf>
    <xf numFmtId="0" fontId="6" fillId="2" borderId="22" xfId="0" applyFont="1" applyFill="1" applyBorder="1"/>
    <xf numFmtId="0" fontId="25" fillId="2" borderId="22" xfId="0" applyFont="1" applyFill="1" applyBorder="1"/>
    <xf numFmtId="0" fontId="29" fillId="2" borderId="22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14" fontId="26" fillId="2" borderId="22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top"/>
    </xf>
    <xf numFmtId="0" fontId="25" fillId="0" borderId="0" xfId="0" applyFont="1"/>
    <xf numFmtId="0" fontId="30" fillId="0" borderId="0" xfId="0" applyFont="1" applyAlignment="1">
      <alignment horizontal="left" vertical="top"/>
    </xf>
    <xf numFmtId="0" fontId="31" fillId="0" borderId="9" xfId="0" applyFont="1" applyBorder="1"/>
    <xf numFmtId="0" fontId="11" fillId="4" borderId="0" xfId="0" applyFont="1" applyFill="1"/>
    <xf numFmtId="0" fontId="6" fillId="4" borderId="0" xfId="0" applyFont="1" applyFill="1"/>
    <xf numFmtId="164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6" fillId="0" borderId="1" xfId="0" applyFont="1" applyBorder="1"/>
    <xf numFmtId="20" fontId="3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33" fillId="0" borderId="0" xfId="0" applyNumberFormat="1" applyFont="1" applyAlignment="1">
      <alignment horizontal="center"/>
    </xf>
    <xf numFmtId="0" fontId="34" fillId="3" borderId="0" xfId="0" applyFont="1" applyFill="1"/>
    <xf numFmtId="164" fontId="34" fillId="3" borderId="0" xfId="0" applyNumberFormat="1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35" fillId="0" borderId="0" xfId="0" applyFont="1"/>
    <xf numFmtId="0" fontId="25" fillId="4" borderId="0" xfId="0" applyFont="1" applyFill="1"/>
    <xf numFmtId="164" fontId="33" fillId="4" borderId="0" xfId="0" applyNumberFormat="1" applyFont="1" applyFill="1" applyAlignment="1">
      <alignment horizontal="center"/>
    </xf>
    <xf numFmtId="0" fontId="32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2" borderId="2" xfId="0" applyFont="1" applyFill="1" applyBorder="1"/>
    <xf numFmtId="0" fontId="6" fillId="2" borderId="3" xfId="0" applyFont="1" applyFill="1" applyBorder="1"/>
    <xf numFmtId="164" fontId="6" fillId="2" borderId="3" xfId="0" applyNumberFormat="1" applyFont="1" applyFill="1" applyBorder="1"/>
    <xf numFmtId="0" fontId="6" fillId="2" borderId="4" xfId="0" applyFont="1" applyFill="1" applyBorder="1"/>
    <xf numFmtId="0" fontId="22" fillId="2" borderId="5" xfId="0" applyFont="1" applyFill="1" applyBorder="1"/>
    <xf numFmtId="0" fontId="20" fillId="2" borderId="0" xfId="0" applyFont="1" applyFill="1"/>
    <xf numFmtId="164" fontId="6" fillId="2" borderId="0" xfId="0" applyNumberFormat="1" applyFont="1" applyFill="1"/>
    <xf numFmtId="0" fontId="6" fillId="2" borderId="6" xfId="0" applyFont="1" applyFill="1" applyBorder="1"/>
    <xf numFmtId="0" fontId="6" fillId="2" borderId="5" xfId="0" applyFont="1" applyFill="1" applyBorder="1"/>
    <xf numFmtId="0" fontId="25" fillId="2" borderId="0" xfId="0" applyFont="1" applyFill="1"/>
    <xf numFmtId="164" fontId="25" fillId="2" borderId="0" xfId="0" applyNumberFormat="1" applyFont="1" applyFill="1"/>
    <xf numFmtId="0" fontId="33" fillId="2" borderId="0" xfId="0" applyFont="1" applyFill="1"/>
    <xf numFmtId="164" fontId="33" fillId="2" borderId="0" xfId="0" applyNumberFormat="1" applyFont="1" applyFill="1"/>
    <xf numFmtId="0" fontId="6" fillId="2" borderId="7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0" fontId="6" fillId="2" borderId="8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14" fontId="6" fillId="2" borderId="22" xfId="0" applyNumberFormat="1" applyFont="1" applyFill="1" applyBorder="1"/>
    <xf numFmtId="0" fontId="2" fillId="2" borderId="0" xfId="2" applyFill="1"/>
    <xf numFmtId="0" fontId="27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wrapText="1"/>
    </xf>
    <xf numFmtId="0" fontId="28" fillId="0" borderId="26" xfId="0" applyFont="1" applyBorder="1" applyAlignment="1">
      <alignment wrapText="1"/>
    </xf>
    <xf numFmtId="0" fontId="28" fillId="0" borderId="16" xfId="0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10" xfId="0" applyFont="1" applyBorder="1" applyAlignment="1">
      <alignment wrapText="1"/>
    </xf>
    <xf numFmtId="0" fontId="28" fillId="0" borderId="17" xfId="0" applyFont="1" applyBorder="1" applyAlignment="1">
      <alignment wrapText="1"/>
    </xf>
    <xf numFmtId="0" fontId="28" fillId="0" borderId="18" xfId="0" applyFont="1" applyBorder="1" applyAlignment="1">
      <alignment wrapText="1"/>
    </xf>
    <xf numFmtId="0" fontId="28" fillId="0" borderId="27" xfId="0" applyFont="1" applyBorder="1" applyAlignment="1">
      <alignment wrapText="1"/>
    </xf>
    <xf numFmtId="0" fontId="6" fillId="0" borderId="20" xfId="0" applyFont="1" applyBorder="1"/>
    <xf numFmtId="0" fontId="10" fillId="0" borderId="0" xfId="0" applyFont="1"/>
    <xf numFmtId="0" fontId="10" fillId="0" borderId="12" xfId="0" applyFont="1" applyBorder="1"/>
    <xf numFmtId="0" fontId="5" fillId="2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51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3</xdr:col>
          <xdr:colOff>323850</xdr:colOff>
          <xdr:row>41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323850</xdr:colOff>
          <xdr:row>42</xdr:row>
          <xdr:rowOff>47625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3</xdr:col>
          <xdr:colOff>323850</xdr:colOff>
          <xdr:row>43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0</xdr:rowOff>
        </xdr:from>
        <xdr:to>
          <xdr:col>2</xdr:col>
          <xdr:colOff>323850</xdr:colOff>
          <xdr:row>41</xdr:row>
          <xdr:rowOff>47625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0</xdr:rowOff>
        </xdr:from>
        <xdr:to>
          <xdr:col>2</xdr:col>
          <xdr:colOff>323850</xdr:colOff>
          <xdr:row>42</xdr:row>
          <xdr:rowOff>47625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0</xdr:rowOff>
        </xdr:from>
        <xdr:to>
          <xdr:col>2</xdr:col>
          <xdr:colOff>323850</xdr:colOff>
          <xdr:row>43</xdr:row>
          <xdr:rowOff>47625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43</xdr:row>
          <xdr:rowOff>0</xdr:rowOff>
        </xdr:from>
        <xdr:to>
          <xdr:col>2</xdr:col>
          <xdr:colOff>323850</xdr:colOff>
          <xdr:row>44</xdr:row>
          <xdr:rowOff>47625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66"/>
  <sheetViews>
    <sheetView showGridLines="0" tabSelected="1" zoomScale="90" zoomScaleNormal="90" workbookViewId="0">
      <selection activeCell="D13" sqref="D13"/>
    </sheetView>
  </sheetViews>
  <sheetFormatPr defaultColWidth="9.140625" defaultRowHeight="14.25"/>
  <cols>
    <col min="1" max="1" width="5.7109375" style="12" customWidth="1"/>
    <col min="2" max="2" width="17.7109375" style="12" customWidth="1"/>
    <col min="3" max="3" width="33.28515625" style="12" customWidth="1"/>
    <col min="4" max="4" width="16.7109375" style="12" bestFit="1" customWidth="1"/>
    <col min="5" max="5" width="10.140625" style="12" bestFit="1" customWidth="1"/>
    <col min="6" max="6" width="12.28515625" style="12" customWidth="1"/>
    <col min="7" max="7" width="11.5703125" style="12" customWidth="1"/>
    <col min="8" max="8" width="10.7109375" style="12" customWidth="1"/>
    <col min="9" max="9" width="10.28515625" style="12" customWidth="1"/>
    <col min="10" max="10" width="35.7109375" style="12" customWidth="1"/>
    <col min="11" max="11" width="10.7109375" style="12" customWidth="1"/>
    <col min="12" max="12" width="9.140625" style="12"/>
    <col min="13" max="13" width="10.42578125" style="12" bestFit="1" customWidth="1"/>
    <col min="14" max="14" width="9.140625" style="12"/>
    <col min="15" max="15" width="5.7109375" style="12" customWidth="1"/>
    <col min="16" max="16384" width="9.140625" style="12"/>
  </cols>
  <sheetData>
    <row r="1" spans="1:86">
      <c r="A1" s="8"/>
      <c r="B1" s="9"/>
      <c r="C1" s="9"/>
      <c r="D1" s="9"/>
      <c r="E1" s="9"/>
      <c r="F1" s="9"/>
      <c r="G1" s="9"/>
      <c r="H1" s="106"/>
      <c r="I1" s="10"/>
      <c r="J1" s="10"/>
      <c r="K1" s="10"/>
      <c r="L1" s="10"/>
      <c r="M1" s="10"/>
      <c r="N1" s="10"/>
      <c r="O1" s="11"/>
    </row>
    <row r="2" spans="1:86" ht="25.15" customHeight="1">
      <c r="A2" s="13"/>
      <c r="B2" s="14" t="s">
        <v>124</v>
      </c>
      <c r="C2" s="15"/>
      <c r="D2" s="15"/>
      <c r="E2" s="15"/>
      <c r="F2" s="15"/>
      <c r="G2" s="16"/>
      <c r="H2" s="107"/>
      <c r="I2" s="17" t="s">
        <v>40</v>
      </c>
      <c r="J2" s="18" t="s">
        <v>120</v>
      </c>
      <c r="K2" s="96" t="s">
        <v>122</v>
      </c>
      <c r="L2" s="19"/>
      <c r="M2" s="19"/>
      <c r="N2" s="19"/>
      <c r="O2" s="20"/>
    </row>
    <row r="3" spans="1:86" ht="16.899999999999999" customHeight="1">
      <c r="A3" s="13"/>
      <c r="B3" s="21"/>
      <c r="C3" s="22"/>
      <c r="D3" s="22"/>
      <c r="E3" s="22"/>
      <c r="F3" s="22"/>
      <c r="G3" s="23"/>
      <c r="H3" s="107"/>
      <c r="I3" s="24"/>
      <c r="J3" s="18" t="s">
        <v>121</v>
      </c>
      <c r="K3" s="96" t="s">
        <v>123</v>
      </c>
      <c r="L3" s="19"/>
      <c r="M3" s="25"/>
      <c r="N3" s="19"/>
      <c r="O3" s="20"/>
    </row>
    <row r="4" spans="1:86" ht="18">
      <c r="A4" s="13"/>
      <c r="B4" s="26" t="s">
        <v>114</v>
      </c>
      <c r="C4" s="27"/>
      <c r="D4" s="28" t="s">
        <v>89</v>
      </c>
      <c r="E4" s="29"/>
      <c r="F4" s="30"/>
      <c r="G4" s="31"/>
      <c r="H4" s="107"/>
      <c r="J4" s="32"/>
      <c r="K4" s="33"/>
      <c r="M4" s="34"/>
      <c r="O4" s="35"/>
    </row>
    <row r="5" spans="1:86" ht="18.75" thickBot="1">
      <c r="A5" s="13"/>
      <c r="B5" s="36" t="s">
        <v>115</v>
      </c>
      <c r="C5" s="37"/>
      <c r="D5" s="28" t="s">
        <v>93</v>
      </c>
      <c r="E5" s="29"/>
      <c r="F5" s="29"/>
      <c r="G5" s="31"/>
      <c r="H5" s="107"/>
      <c r="I5" s="38" t="s">
        <v>119</v>
      </c>
      <c r="J5" s="39"/>
      <c r="K5" s="40"/>
      <c r="L5" s="41"/>
      <c r="M5" s="40"/>
      <c r="N5" s="42"/>
      <c r="O5" s="43"/>
    </row>
    <row r="6" spans="1:86" ht="15">
      <c r="A6" s="13"/>
      <c r="B6" s="36" t="s">
        <v>95</v>
      </c>
      <c r="C6" s="109"/>
      <c r="D6" s="109"/>
      <c r="E6" s="45"/>
      <c r="F6" s="45"/>
      <c r="G6" s="45"/>
      <c r="H6" s="107"/>
      <c r="I6" s="97"/>
      <c r="J6" s="98"/>
      <c r="K6" s="98"/>
      <c r="L6" s="98"/>
      <c r="M6" s="98"/>
      <c r="N6" s="98"/>
      <c r="O6" s="99"/>
    </row>
    <row r="7" spans="1:86" ht="15">
      <c r="A7" s="13"/>
      <c r="B7" s="46"/>
      <c r="C7" s="47"/>
      <c r="D7" s="45"/>
      <c r="E7" s="45"/>
      <c r="F7" s="45"/>
      <c r="G7" s="45"/>
      <c r="H7" s="107"/>
      <c r="I7" s="100"/>
      <c r="J7" s="101"/>
      <c r="K7" s="101"/>
      <c r="L7" s="101"/>
      <c r="M7" s="101"/>
      <c r="N7" s="101"/>
      <c r="O7" s="102"/>
    </row>
    <row r="8" spans="1:86" ht="15">
      <c r="A8" s="13"/>
      <c r="B8" s="45"/>
      <c r="C8" s="48" t="s">
        <v>21</v>
      </c>
      <c r="D8" s="49"/>
      <c r="E8" s="95"/>
      <c r="F8" s="45"/>
      <c r="G8" s="45"/>
      <c r="H8" s="107"/>
      <c r="I8" s="100"/>
      <c r="J8" s="101"/>
      <c r="K8" s="101"/>
      <c r="L8" s="101"/>
      <c r="M8" s="101"/>
      <c r="N8" s="101"/>
      <c r="O8" s="102"/>
      <c r="R8" s="50"/>
      <c r="S8" s="50"/>
      <c r="T8" s="50"/>
      <c r="U8" s="50"/>
      <c r="V8" s="50"/>
    </row>
    <row r="9" spans="1:86" ht="15">
      <c r="A9" s="13"/>
      <c r="B9" s="46"/>
      <c r="C9" s="48" t="s">
        <v>76</v>
      </c>
      <c r="D9" s="44"/>
      <c r="E9" s="45"/>
      <c r="F9" s="45"/>
      <c r="G9" s="45"/>
      <c r="H9" s="107"/>
      <c r="I9" s="100"/>
      <c r="J9" s="101"/>
      <c r="K9" s="101"/>
      <c r="L9" s="101"/>
      <c r="M9" s="101"/>
      <c r="N9" s="101"/>
      <c r="O9" s="102"/>
      <c r="Q9" s="51"/>
      <c r="R9" s="50"/>
      <c r="S9" s="50"/>
      <c r="T9" s="50"/>
      <c r="U9" s="50"/>
      <c r="V9" s="50"/>
    </row>
    <row r="10" spans="1:86" ht="14.25" customHeight="1">
      <c r="A10" s="13"/>
      <c r="B10" s="45"/>
      <c r="C10" s="48" t="s">
        <v>90</v>
      </c>
      <c r="D10" s="44"/>
      <c r="E10" s="45"/>
      <c r="F10" s="45"/>
      <c r="G10" s="45"/>
      <c r="H10" s="107"/>
      <c r="I10" s="100"/>
      <c r="J10" s="101"/>
      <c r="K10" s="101"/>
      <c r="L10" s="101"/>
      <c r="M10" s="101"/>
      <c r="N10" s="101"/>
      <c r="O10" s="102"/>
      <c r="Q10" s="52"/>
      <c r="R10" s="52"/>
      <c r="S10" s="52"/>
      <c r="T10" s="52"/>
      <c r="U10" s="52"/>
      <c r="V10" s="52"/>
    </row>
    <row r="11" spans="1:86" ht="15">
      <c r="A11" s="13"/>
      <c r="B11" s="45"/>
      <c r="C11" s="48" t="s">
        <v>91</v>
      </c>
      <c r="D11" s="44"/>
      <c r="E11" s="45"/>
      <c r="F11" s="45"/>
      <c r="G11" s="45"/>
      <c r="H11" s="107"/>
      <c r="I11" s="100"/>
      <c r="J11" s="101"/>
      <c r="K11" s="101"/>
      <c r="L11" s="101"/>
      <c r="M11" s="101"/>
      <c r="N11" s="101"/>
      <c r="O11" s="102"/>
      <c r="Q11" s="52"/>
      <c r="R11" s="52"/>
      <c r="S11" s="52"/>
      <c r="T11" s="52"/>
      <c r="U11" s="52"/>
      <c r="V11" s="52"/>
    </row>
    <row r="12" spans="1:86" ht="15">
      <c r="A12" s="13"/>
      <c r="B12" s="46"/>
      <c r="C12" s="48" t="s">
        <v>92</v>
      </c>
      <c r="D12" s="44"/>
      <c r="E12" s="45"/>
      <c r="F12" s="45"/>
      <c r="G12" s="45"/>
      <c r="H12" s="107"/>
      <c r="I12" s="100"/>
      <c r="J12" s="101"/>
      <c r="K12" s="101"/>
      <c r="L12" s="101"/>
      <c r="M12" s="101"/>
      <c r="N12" s="101"/>
      <c r="O12" s="102"/>
      <c r="Q12" s="52"/>
      <c r="R12" s="52"/>
      <c r="S12" s="52"/>
      <c r="T12" s="52"/>
      <c r="U12" s="52"/>
      <c r="V12" s="52"/>
    </row>
    <row r="13" spans="1:86">
      <c r="A13" s="13"/>
      <c r="H13" s="107"/>
      <c r="I13" s="100"/>
      <c r="J13" s="101"/>
      <c r="K13" s="101"/>
      <c r="L13" s="101"/>
      <c r="M13" s="101"/>
      <c r="N13" s="101"/>
      <c r="O13" s="102"/>
      <c r="Q13" s="52"/>
      <c r="R13" s="52"/>
      <c r="S13" s="52"/>
      <c r="T13" s="52"/>
      <c r="U13" s="52"/>
      <c r="V13" s="52"/>
    </row>
    <row r="14" spans="1:86" ht="15">
      <c r="A14" s="53"/>
      <c r="B14" s="54" t="s">
        <v>4</v>
      </c>
      <c r="C14" s="55"/>
      <c r="D14" s="56"/>
      <c r="E14" s="57"/>
      <c r="F14" s="56"/>
      <c r="G14" s="55"/>
      <c r="H14" s="107"/>
      <c r="I14" s="100"/>
      <c r="J14" s="101"/>
      <c r="K14" s="101"/>
      <c r="L14" s="101"/>
      <c r="M14" s="101"/>
      <c r="N14" s="101"/>
      <c r="O14" s="102"/>
      <c r="Q14" s="52"/>
      <c r="R14" s="52"/>
      <c r="S14" s="52"/>
      <c r="T14" s="52"/>
      <c r="U14" s="52"/>
      <c r="V14" s="52"/>
    </row>
    <row r="15" spans="1:86" s="61" customFormat="1" ht="15">
      <c r="A15" s="13"/>
      <c r="B15" s="58"/>
      <c r="C15" s="51" t="s">
        <v>0</v>
      </c>
      <c r="D15" s="59" t="s">
        <v>1</v>
      </c>
      <c r="E15" s="60" t="s">
        <v>2</v>
      </c>
      <c r="F15" s="59" t="s">
        <v>3</v>
      </c>
      <c r="G15" s="12"/>
      <c r="H15" s="107"/>
      <c r="I15" s="100"/>
      <c r="J15" s="101"/>
      <c r="K15" s="101"/>
      <c r="L15" s="101"/>
      <c r="M15" s="101"/>
      <c r="N15" s="101"/>
      <c r="O15" s="102"/>
      <c r="P15" s="12"/>
      <c r="Q15" s="52"/>
      <c r="R15" s="52"/>
      <c r="S15" s="52"/>
      <c r="T15" s="52"/>
      <c r="U15" s="52"/>
      <c r="V15" s="5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</row>
    <row r="16" spans="1:86" ht="15" thickBot="1">
      <c r="A16" s="13"/>
      <c r="B16" s="62"/>
      <c r="C16" s="12" t="s">
        <v>27</v>
      </c>
      <c r="D16" s="63">
        <f>VLOOKUP(C16,Vlookup!$A$2:$B$12,2,0)</f>
        <v>0</v>
      </c>
      <c r="E16" s="58">
        <v>0</v>
      </c>
      <c r="F16" s="63">
        <f>D16*E16</f>
        <v>0</v>
      </c>
      <c r="H16" s="107"/>
      <c r="I16" s="103"/>
      <c r="J16" s="104"/>
      <c r="K16" s="104"/>
      <c r="L16" s="104"/>
      <c r="M16" s="104"/>
      <c r="N16" s="104"/>
      <c r="O16" s="105"/>
      <c r="Q16" s="52"/>
      <c r="R16" s="52"/>
      <c r="S16" s="52"/>
      <c r="T16" s="52"/>
      <c r="U16" s="52"/>
      <c r="V16" s="52"/>
    </row>
    <row r="17" spans="1:15">
      <c r="A17" s="13"/>
      <c r="B17" s="64"/>
      <c r="C17" s="12" t="s">
        <v>27</v>
      </c>
      <c r="D17" s="63">
        <f>VLOOKUP(C17,Vlookup!$A$2:$B$12,2,0)</f>
        <v>0</v>
      </c>
      <c r="E17" s="58">
        <v>0</v>
      </c>
      <c r="F17" s="63">
        <f>D17*E17</f>
        <v>0</v>
      </c>
      <c r="H17" s="107"/>
      <c r="O17" s="35"/>
    </row>
    <row r="18" spans="1:15" ht="15">
      <c r="A18" s="13"/>
      <c r="B18" s="64"/>
      <c r="C18" s="12" t="s">
        <v>27</v>
      </c>
      <c r="D18" s="63">
        <f>VLOOKUP(C18,Vlookup!$A$2:$B$12,2,0)</f>
        <v>0</v>
      </c>
      <c r="E18" s="58">
        <v>0</v>
      </c>
      <c r="F18" s="63">
        <f>D18*E18</f>
        <v>0</v>
      </c>
      <c r="H18" s="107"/>
      <c r="I18" s="54" t="s">
        <v>37</v>
      </c>
      <c r="J18" s="55"/>
      <c r="K18" s="55"/>
      <c r="L18" s="55"/>
      <c r="M18" s="55"/>
      <c r="O18" s="35"/>
    </row>
    <row r="19" spans="1:15" ht="15">
      <c r="A19" s="13"/>
      <c r="B19" s="58"/>
      <c r="D19" s="63"/>
      <c r="E19" s="58"/>
      <c r="F19" s="63"/>
      <c r="G19" s="65">
        <f>SUM(F16:F18)</f>
        <v>0</v>
      </c>
      <c r="H19" s="107"/>
      <c r="I19" s="64"/>
      <c r="J19" s="12" t="s">
        <v>29</v>
      </c>
      <c r="K19" s="63">
        <f>VLOOKUP(J19,Vlookup!$A$50:$B$62,2,0)</f>
        <v>0</v>
      </c>
      <c r="L19" s="58">
        <v>0</v>
      </c>
      <c r="M19" s="63">
        <f>K19*L19</f>
        <v>0</v>
      </c>
      <c r="O19" s="35"/>
    </row>
    <row r="20" spans="1:15" ht="15">
      <c r="A20" s="13"/>
      <c r="B20" s="54" t="s">
        <v>11</v>
      </c>
      <c r="C20" s="55"/>
      <c r="D20" s="56"/>
      <c r="E20" s="57"/>
      <c r="F20" s="56"/>
      <c r="G20" s="55"/>
      <c r="H20" s="107"/>
      <c r="I20" s="64"/>
      <c r="J20" s="12" t="s">
        <v>29</v>
      </c>
      <c r="K20" s="63">
        <f>VLOOKUP(J20,Vlookup!$A$50:$B$62,2,0)</f>
        <v>0</v>
      </c>
      <c r="L20" s="58">
        <v>0</v>
      </c>
      <c r="M20" s="63">
        <f>K20*L20</f>
        <v>0</v>
      </c>
      <c r="O20" s="35"/>
    </row>
    <row r="21" spans="1:15" ht="15">
      <c r="A21" s="13"/>
      <c r="C21" s="51" t="s">
        <v>0</v>
      </c>
      <c r="D21" s="59" t="s">
        <v>1</v>
      </c>
      <c r="E21" s="60" t="s">
        <v>2</v>
      </c>
      <c r="F21" s="59" t="s">
        <v>3</v>
      </c>
      <c r="H21" s="107"/>
      <c r="I21" s="64"/>
      <c r="J21" s="12" t="s">
        <v>29</v>
      </c>
      <c r="K21" s="63">
        <f>VLOOKUP(J21,Vlookup!$A$50:$B$62,2,0)</f>
        <v>0</v>
      </c>
      <c r="L21" s="58">
        <v>0</v>
      </c>
      <c r="M21" s="63">
        <f>K21*L21</f>
        <v>0</v>
      </c>
      <c r="O21" s="35"/>
    </row>
    <row r="22" spans="1:15">
      <c r="A22" s="13"/>
      <c r="B22" s="64"/>
      <c r="C22" s="66" t="s">
        <v>28</v>
      </c>
      <c r="D22" s="67">
        <f>VLOOKUP(C22,Vlookup!$A$13:$B$19,2,0)</f>
        <v>0</v>
      </c>
      <c r="E22" s="68">
        <v>0</v>
      </c>
      <c r="F22" s="67">
        <f>D22*E22</f>
        <v>0</v>
      </c>
      <c r="H22" s="107"/>
      <c r="I22" s="64"/>
      <c r="J22" s="12" t="s">
        <v>29</v>
      </c>
      <c r="K22" s="63">
        <f>VLOOKUP(J22,Vlookup!$A$50:$B$62,2,0)</f>
        <v>0</v>
      </c>
      <c r="L22" s="58">
        <v>0</v>
      </c>
      <c r="M22" s="63">
        <f>K22*L22</f>
        <v>0</v>
      </c>
      <c r="O22" s="35"/>
    </row>
    <row r="23" spans="1:15" ht="15">
      <c r="A23" s="13"/>
      <c r="B23" s="64"/>
      <c r="C23" s="66" t="s">
        <v>28</v>
      </c>
      <c r="D23" s="67">
        <f>VLOOKUP(C23,Vlookup!$A$13:$B$19,2,0)</f>
        <v>0</v>
      </c>
      <c r="E23" s="58">
        <v>0</v>
      </c>
      <c r="F23" s="63">
        <f>D23*E23</f>
        <v>0</v>
      </c>
      <c r="H23" s="107"/>
      <c r="N23" s="65">
        <f>SUM(M19:M22)</f>
        <v>0</v>
      </c>
      <c r="O23" s="35"/>
    </row>
    <row r="24" spans="1:15" ht="15">
      <c r="A24" s="13"/>
      <c r="B24" s="64"/>
      <c r="C24" s="66" t="s">
        <v>28</v>
      </c>
      <c r="D24" s="67">
        <f>VLOOKUP(C24,Vlookup!$A$13:$B$19,2,0)</f>
        <v>0</v>
      </c>
      <c r="E24" s="58">
        <v>0</v>
      </c>
      <c r="F24" s="63">
        <f>D24*E24</f>
        <v>0</v>
      </c>
      <c r="H24" s="107"/>
      <c r="I24" s="54" t="s">
        <v>102</v>
      </c>
      <c r="J24" s="55"/>
      <c r="K24" s="56"/>
      <c r="L24" s="57"/>
      <c r="M24" s="56"/>
      <c r="O24" s="35"/>
    </row>
    <row r="25" spans="1:15" ht="15">
      <c r="A25" s="13"/>
      <c r="C25" s="51"/>
      <c r="D25" s="63"/>
      <c r="E25" s="58"/>
      <c r="F25" s="63"/>
      <c r="G25" s="65">
        <f>SUM(F22:F24)</f>
        <v>0</v>
      </c>
      <c r="H25" s="107"/>
      <c r="J25" s="51" t="s">
        <v>14</v>
      </c>
      <c r="K25" s="59" t="s">
        <v>1</v>
      </c>
      <c r="L25" s="60" t="s">
        <v>2</v>
      </c>
      <c r="M25" s="59" t="s">
        <v>3</v>
      </c>
      <c r="O25" s="35"/>
    </row>
    <row r="26" spans="1:15" ht="15">
      <c r="A26" s="13"/>
      <c r="C26" s="51"/>
      <c r="D26" s="63"/>
      <c r="E26" s="58"/>
      <c r="F26" s="63"/>
      <c r="G26" s="65"/>
      <c r="H26" s="107"/>
      <c r="I26" s="64"/>
      <c r="J26" s="12" t="s">
        <v>34</v>
      </c>
      <c r="K26" s="63">
        <f>VLOOKUP(J26,Vlookup!$A$111:$B$118,2,0)</f>
        <v>0</v>
      </c>
      <c r="L26" s="58">
        <v>0</v>
      </c>
      <c r="M26" s="63">
        <f>K26*L26</f>
        <v>0</v>
      </c>
      <c r="O26" s="35"/>
    </row>
    <row r="27" spans="1:15" ht="15">
      <c r="A27" s="13"/>
      <c r="B27" s="54" t="s">
        <v>12</v>
      </c>
      <c r="C27" s="55"/>
      <c r="D27" s="56"/>
      <c r="E27" s="57"/>
      <c r="F27" s="56"/>
      <c r="G27" s="55"/>
      <c r="H27" s="107"/>
      <c r="I27" s="64"/>
      <c r="J27" s="12" t="s">
        <v>34</v>
      </c>
      <c r="K27" s="63">
        <f>VLOOKUP(J27,Vlookup!$A$111:$B$118,2,0)</f>
        <v>0</v>
      </c>
      <c r="L27" s="58">
        <v>0</v>
      </c>
      <c r="M27" s="63">
        <f>K27*L27</f>
        <v>0</v>
      </c>
      <c r="O27" s="35"/>
    </row>
    <row r="28" spans="1:15" ht="15">
      <c r="A28" s="13"/>
      <c r="C28" s="51" t="s">
        <v>0</v>
      </c>
      <c r="D28" s="59" t="s">
        <v>1</v>
      </c>
      <c r="E28" s="60" t="s">
        <v>2</v>
      </c>
      <c r="F28" s="59" t="s">
        <v>3</v>
      </c>
      <c r="H28" s="107"/>
      <c r="I28" s="64"/>
      <c r="J28" s="12" t="s">
        <v>34</v>
      </c>
      <c r="K28" s="63">
        <f>VLOOKUP(J28,Vlookup!$A$111:$B$118,2,0)</f>
        <v>0</v>
      </c>
      <c r="L28" s="58">
        <v>0</v>
      </c>
      <c r="M28" s="63">
        <f>K28*L28</f>
        <v>0</v>
      </c>
      <c r="O28" s="35"/>
    </row>
    <row r="29" spans="1:15" ht="15">
      <c r="A29" s="13"/>
      <c r="B29" s="64"/>
      <c r="C29" s="12" t="s">
        <v>32</v>
      </c>
      <c r="D29" s="63">
        <f>VLOOKUP(C29,Vlookup!$A$91:$B$100,2,0)</f>
        <v>0</v>
      </c>
      <c r="E29" s="58">
        <v>0</v>
      </c>
      <c r="F29" s="63">
        <f>D29*E29</f>
        <v>0</v>
      </c>
      <c r="H29" s="107"/>
      <c r="K29" s="63"/>
      <c r="L29" s="58"/>
      <c r="M29" s="63"/>
      <c r="N29" s="65">
        <f>SUM(M26:M28)</f>
        <v>0</v>
      </c>
      <c r="O29" s="35"/>
    </row>
    <row r="30" spans="1:15" ht="15">
      <c r="A30" s="13"/>
      <c r="B30" s="64"/>
      <c r="C30" s="12" t="s">
        <v>32</v>
      </c>
      <c r="D30" s="63">
        <f>VLOOKUP(C30,Vlookup!$A$91:$B$100,2,0)</f>
        <v>0</v>
      </c>
      <c r="E30" s="58">
        <v>0</v>
      </c>
      <c r="F30" s="63">
        <f>D30*E30</f>
        <v>0</v>
      </c>
      <c r="H30" s="107"/>
      <c r="I30" s="54" t="s">
        <v>105</v>
      </c>
      <c r="J30" s="55"/>
      <c r="K30" s="56"/>
      <c r="L30" s="57"/>
      <c r="M30" s="56"/>
      <c r="O30" s="35"/>
    </row>
    <row r="31" spans="1:15" ht="15">
      <c r="A31" s="13"/>
      <c r="B31" s="64"/>
      <c r="C31" s="12" t="s">
        <v>32</v>
      </c>
      <c r="D31" s="63">
        <f>VLOOKUP(C31,Vlookup!$A$91:$B$100,2,0)</f>
        <v>0</v>
      </c>
      <c r="E31" s="58">
        <v>0</v>
      </c>
      <c r="F31" s="63">
        <f>D31*E31</f>
        <v>0</v>
      </c>
      <c r="H31" s="107"/>
      <c r="J31" s="51" t="s">
        <v>0</v>
      </c>
      <c r="K31" s="59" t="s">
        <v>1</v>
      </c>
      <c r="L31" s="60" t="s">
        <v>2</v>
      </c>
      <c r="M31" s="59" t="s">
        <v>3</v>
      </c>
      <c r="O31" s="35"/>
    </row>
    <row r="32" spans="1:15">
      <c r="A32" s="13"/>
      <c r="B32" s="64"/>
      <c r="C32" s="12" t="s">
        <v>32</v>
      </c>
      <c r="D32" s="63">
        <f>VLOOKUP(C32,Vlookup!$A$91:$B$100,2,0)</f>
        <v>0</v>
      </c>
      <c r="E32" s="58">
        <v>0</v>
      </c>
      <c r="F32" s="63">
        <f>D32*E32</f>
        <v>0</v>
      </c>
      <c r="H32" s="107"/>
      <c r="I32" s="64"/>
      <c r="J32" s="12" t="s">
        <v>30</v>
      </c>
      <c r="K32" s="63">
        <f>VLOOKUP(J32,Vlookup!$A$61:$B$71,2,0)</f>
        <v>0</v>
      </c>
      <c r="L32" s="58">
        <v>0</v>
      </c>
      <c r="M32" s="63">
        <f>K32*L32</f>
        <v>0</v>
      </c>
      <c r="O32" s="35"/>
    </row>
    <row r="33" spans="1:15" ht="15">
      <c r="A33" s="13"/>
      <c r="C33" s="51"/>
      <c r="D33" s="63"/>
      <c r="E33" s="58"/>
      <c r="F33" s="63"/>
      <c r="G33" s="65">
        <f>SUM(F29:F32)</f>
        <v>0</v>
      </c>
      <c r="H33" s="107"/>
      <c r="I33" s="64"/>
      <c r="J33" s="12" t="s">
        <v>30</v>
      </c>
      <c r="K33" s="63">
        <f>VLOOKUP(J33,Vlookup!$A$61:$B$71,2,0)</f>
        <v>0</v>
      </c>
      <c r="L33" s="58">
        <v>0</v>
      </c>
      <c r="M33" s="63">
        <f>K33*L33</f>
        <v>0</v>
      </c>
      <c r="O33" s="35"/>
    </row>
    <row r="34" spans="1:15" ht="15">
      <c r="A34" s="13"/>
      <c r="B34" s="54" t="s">
        <v>6</v>
      </c>
      <c r="C34" s="55"/>
      <c r="D34" s="56"/>
      <c r="E34" s="57"/>
      <c r="F34" s="56"/>
      <c r="G34" s="55"/>
      <c r="H34" s="107"/>
      <c r="I34" s="64"/>
      <c r="J34" s="12" t="s">
        <v>30</v>
      </c>
      <c r="K34" s="63">
        <f>VLOOKUP(J34,Vlookup!$A$61:$B$71,2,0)</f>
        <v>0</v>
      </c>
      <c r="L34" s="58">
        <v>0</v>
      </c>
      <c r="M34" s="63">
        <f>K34*L34</f>
        <v>0</v>
      </c>
      <c r="O34" s="35"/>
    </row>
    <row r="35" spans="1:15" ht="15">
      <c r="A35" s="13"/>
      <c r="C35" s="51" t="s">
        <v>0</v>
      </c>
      <c r="D35" s="59" t="s">
        <v>1</v>
      </c>
      <c r="E35" s="60" t="s">
        <v>2</v>
      </c>
      <c r="F35" s="59" t="s">
        <v>3</v>
      </c>
      <c r="H35" s="107"/>
      <c r="K35" s="63"/>
      <c r="L35" s="58"/>
      <c r="M35" s="63"/>
      <c r="N35" s="65">
        <f>SUM(M32:M34)</f>
        <v>0</v>
      </c>
      <c r="O35" s="35"/>
    </row>
    <row r="36" spans="1:15" ht="15">
      <c r="A36" s="13"/>
      <c r="B36" s="64"/>
      <c r="C36" s="66" t="s">
        <v>36</v>
      </c>
      <c r="D36" s="69">
        <f>VLOOKUP(C36,Vlookup!$A$23:$B$32,2,0)</f>
        <v>0</v>
      </c>
      <c r="E36" s="58">
        <v>0</v>
      </c>
      <c r="F36" s="63">
        <f>D36*E36</f>
        <v>0</v>
      </c>
      <c r="H36" s="107"/>
      <c r="I36" s="54" t="s">
        <v>13</v>
      </c>
      <c r="J36" s="55"/>
      <c r="K36" s="56"/>
      <c r="L36" s="57"/>
      <c r="M36" s="56"/>
      <c r="O36" s="35"/>
    </row>
    <row r="37" spans="1:15" ht="15">
      <c r="A37" s="13"/>
      <c r="B37" s="64"/>
      <c r="C37" s="66" t="s">
        <v>36</v>
      </c>
      <c r="D37" s="69">
        <f>VLOOKUP(C37,Vlookup!$A$23:$B$32,2,0)</f>
        <v>0</v>
      </c>
      <c r="E37" s="58">
        <v>0</v>
      </c>
      <c r="F37" s="63">
        <f>D37*E37</f>
        <v>0</v>
      </c>
      <c r="H37" s="107"/>
      <c r="J37" s="51" t="s">
        <v>0</v>
      </c>
      <c r="K37" s="59" t="s">
        <v>1</v>
      </c>
      <c r="L37" s="60" t="s">
        <v>2</v>
      </c>
      <c r="M37" s="59" t="s">
        <v>3</v>
      </c>
      <c r="O37" s="35"/>
    </row>
    <row r="38" spans="1:15">
      <c r="A38" s="13"/>
      <c r="B38" s="64"/>
      <c r="C38" s="66" t="s">
        <v>36</v>
      </c>
      <c r="D38" s="63">
        <f>VLOOKUP(C38,Vlookup!$A$23:$B$32,2,0)</f>
        <v>0</v>
      </c>
      <c r="E38" s="58">
        <v>0</v>
      </c>
      <c r="F38" s="63">
        <f>D38*E38</f>
        <v>0</v>
      </c>
      <c r="H38" s="107"/>
      <c r="I38" s="64"/>
      <c r="J38" s="66" t="s">
        <v>38</v>
      </c>
      <c r="K38" s="67">
        <f>VLOOKUP(J38,Vlookup!$A$34:$B$45,2,0)</f>
        <v>0</v>
      </c>
      <c r="L38" s="68">
        <v>0</v>
      </c>
      <c r="M38" s="67">
        <f>K38*L38</f>
        <v>0</v>
      </c>
      <c r="O38" s="35"/>
    </row>
    <row r="39" spans="1:15">
      <c r="A39" s="13"/>
      <c r="B39" s="64"/>
      <c r="C39" s="66" t="s">
        <v>36</v>
      </c>
      <c r="D39" s="63">
        <f>VLOOKUP(C39,Vlookup!$A$23:$B$32,2,0)</f>
        <v>0</v>
      </c>
      <c r="E39" s="58">
        <v>0</v>
      </c>
      <c r="F39" s="63">
        <f t="shared" ref="F39:F40" si="0">D39*E39</f>
        <v>0</v>
      </c>
      <c r="H39" s="107"/>
      <c r="I39" s="64"/>
      <c r="J39" s="66" t="s">
        <v>38</v>
      </c>
      <c r="K39" s="67">
        <f>VLOOKUP(J39,Vlookup!$A$34:$B$45,2,0)</f>
        <v>0</v>
      </c>
      <c r="L39" s="68">
        <v>0</v>
      </c>
      <c r="M39" s="67">
        <f>K39*L39</f>
        <v>0</v>
      </c>
      <c r="O39" s="35"/>
    </row>
    <row r="40" spans="1:15">
      <c r="A40" s="13"/>
      <c r="B40" s="64"/>
      <c r="C40" s="66" t="s">
        <v>36</v>
      </c>
      <c r="D40" s="63">
        <f>VLOOKUP(C40,Vlookup!$A$23:$B$32,2,0)</f>
        <v>0</v>
      </c>
      <c r="E40" s="58">
        <v>0</v>
      </c>
      <c r="F40" s="63">
        <f t="shared" si="0"/>
        <v>0</v>
      </c>
      <c r="H40" s="107"/>
      <c r="I40" s="64"/>
      <c r="J40" s="66" t="s">
        <v>38</v>
      </c>
      <c r="K40" s="67">
        <f>VLOOKUP(J40,Vlookup!$A$34:$B$45,2,0)</f>
        <v>0</v>
      </c>
      <c r="L40" s="58">
        <v>0</v>
      </c>
      <c r="M40" s="63">
        <f t="shared" ref="M40:M41" si="1">K40*L40</f>
        <v>0</v>
      </c>
      <c r="O40" s="35"/>
    </row>
    <row r="41" spans="1:15" ht="15">
      <c r="A41" s="13"/>
      <c r="B41" s="70" t="s">
        <v>17</v>
      </c>
      <c r="C41" s="12" t="s">
        <v>62</v>
      </c>
      <c r="D41" s="12" t="s">
        <v>63</v>
      </c>
      <c r="E41" s="58"/>
      <c r="F41" s="63"/>
      <c r="G41" s="65">
        <f>SUM(F36:F40)</f>
        <v>0</v>
      </c>
      <c r="H41" s="107"/>
      <c r="I41" s="64"/>
      <c r="J41" s="66" t="s">
        <v>38</v>
      </c>
      <c r="K41" s="67">
        <f>VLOOKUP(J41,Vlookup!$A$34:$B$45,2,0)</f>
        <v>0</v>
      </c>
      <c r="L41" s="58">
        <v>0</v>
      </c>
      <c r="M41" s="63">
        <f t="shared" si="1"/>
        <v>0</v>
      </c>
      <c r="O41" s="35"/>
    </row>
    <row r="42" spans="1:15" ht="15">
      <c r="A42" s="13"/>
      <c r="C42" s="12" t="s">
        <v>9</v>
      </c>
      <c r="D42" s="12" t="s">
        <v>64</v>
      </c>
      <c r="H42" s="107"/>
      <c r="I42" s="70"/>
      <c r="L42" s="58"/>
      <c r="M42" s="63"/>
      <c r="N42" s="65">
        <f>SUM(M38:M41)</f>
        <v>0</v>
      </c>
      <c r="O42" s="35"/>
    </row>
    <row r="43" spans="1:15">
      <c r="A43" s="13"/>
      <c r="C43" s="12" t="s">
        <v>8</v>
      </c>
      <c r="D43" s="12" t="s">
        <v>65</v>
      </c>
      <c r="H43" s="107"/>
      <c r="J43" s="12" t="s">
        <v>80</v>
      </c>
      <c r="L43" s="58"/>
      <c r="M43" s="63"/>
      <c r="O43" s="35"/>
    </row>
    <row r="44" spans="1:15" ht="15">
      <c r="A44" s="13"/>
      <c r="C44" s="12" t="s">
        <v>7</v>
      </c>
      <c r="H44" s="107"/>
      <c r="I44" s="54" t="s">
        <v>35</v>
      </c>
      <c r="J44" s="55"/>
      <c r="K44" s="55"/>
      <c r="L44" s="55"/>
      <c r="M44" s="55"/>
      <c r="O44" s="35"/>
    </row>
    <row r="45" spans="1:15" ht="15">
      <c r="A45" s="13"/>
      <c r="H45" s="107"/>
      <c r="J45" s="51" t="s">
        <v>14</v>
      </c>
      <c r="K45" s="59" t="s">
        <v>1</v>
      </c>
      <c r="L45" s="60" t="s">
        <v>2</v>
      </c>
      <c r="M45" s="59" t="s">
        <v>3</v>
      </c>
      <c r="O45" s="35"/>
    </row>
    <row r="46" spans="1:15" ht="15">
      <c r="A46" s="13"/>
      <c r="B46" s="54" t="s">
        <v>10</v>
      </c>
      <c r="C46" s="71"/>
      <c r="D46" s="56"/>
      <c r="E46" s="57"/>
      <c r="F46" s="56"/>
      <c r="G46" s="72"/>
      <c r="H46" s="107"/>
      <c r="K46" s="63">
        <v>0</v>
      </c>
      <c r="L46" s="58">
        <v>0</v>
      </c>
      <c r="M46" s="63">
        <f>K46*L46</f>
        <v>0</v>
      </c>
      <c r="O46" s="35"/>
    </row>
    <row r="47" spans="1:15" ht="15">
      <c r="A47" s="13"/>
      <c r="C47" s="51" t="s">
        <v>0</v>
      </c>
      <c r="D47" s="59" t="s">
        <v>1</v>
      </c>
      <c r="E47" s="60" t="s">
        <v>2</v>
      </c>
      <c r="F47" s="59" t="s">
        <v>3</v>
      </c>
      <c r="H47" s="107"/>
      <c r="K47" s="63">
        <v>0</v>
      </c>
      <c r="L47" s="58">
        <v>0</v>
      </c>
      <c r="M47" s="63">
        <f>K47*L47</f>
        <v>0</v>
      </c>
      <c r="O47" s="35"/>
    </row>
    <row r="48" spans="1:15">
      <c r="A48" s="13"/>
      <c r="B48" s="64"/>
      <c r="C48" s="12" t="s">
        <v>33</v>
      </c>
      <c r="D48" s="63">
        <f>VLOOKUP(C48,Vlookup!$A$102:$B$107,2,0)</f>
        <v>0</v>
      </c>
      <c r="E48" s="58">
        <v>0</v>
      </c>
      <c r="F48" s="63">
        <v>0</v>
      </c>
      <c r="H48" s="107"/>
      <c r="K48" s="63">
        <v>0</v>
      </c>
      <c r="L48" s="58">
        <v>0</v>
      </c>
      <c r="M48" s="63">
        <f>K48*L48</f>
        <v>0</v>
      </c>
      <c r="O48" s="35"/>
    </row>
    <row r="49" spans="1:15">
      <c r="A49" s="13"/>
      <c r="B49" s="64"/>
      <c r="C49" s="12" t="s">
        <v>33</v>
      </c>
      <c r="D49" s="63">
        <f>VLOOKUP(C49,Vlookup!$A$102:$B$107,2,0)</f>
        <v>0</v>
      </c>
      <c r="E49" s="58">
        <v>0</v>
      </c>
      <c r="F49" s="63">
        <f>D49*E49</f>
        <v>0</v>
      </c>
      <c r="H49" s="107"/>
      <c r="K49" s="63">
        <v>0</v>
      </c>
      <c r="L49" s="58">
        <v>0</v>
      </c>
      <c r="M49" s="63">
        <f t="shared" ref="M49:M51" si="2">K49*L49</f>
        <v>0</v>
      </c>
      <c r="O49" s="35"/>
    </row>
    <row r="50" spans="1:15">
      <c r="A50" s="13"/>
      <c r="B50" s="64"/>
      <c r="C50" s="12" t="s">
        <v>33</v>
      </c>
      <c r="D50" s="63">
        <f>VLOOKUP(C50,Vlookup!$A$102:$B$107,2,0)</f>
        <v>0</v>
      </c>
      <c r="E50" s="58">
        <v>0</v>
      </c>
      <c r="F50" s="63">
        <f>D50*E50</f>
        <v>0</v>
      </c>
      <c r="H50" s="107"/>
      <c r="K50" s="63">
        <v>0</v>
      </c>
      <c r="L50" s="58">
        <v>0</v>
      </c>
      <c r="M50" s="63">
        <f t="shared" si="2"/>
        <v>0</v>
      </c>
      <c r="O50" s="35"/>
    </row>
    <row r="51" spans="1:15">
      <c r="A51" s="13"/>
      <c r="B51" s="64"/>
      <c r="C51" s="12" t="s">
        <v>33</v>
      </c>
      <c r="D51" s="63">
        <f>VLOOKUP(C51,Vlookup!$A$102:$B$107,2,0)</f>
        <v>0</v>
      </c>
      <c r="E51" s="58">
        <v>0</v>
      </c>
      <c r="F51" s="63">
        <f t="shared" ref="F51:F52" si="3">D51*E51</f>
        <v>0</v>
      </c>
      <c r="H51" s="107"/>
      <c r="K51" s="63">
        <v>0</v>
      </c>
      <c r="L51" s="58">
        <v>0</v>
      </c>
      <c r="M51" s="63">
        <f t="shared" si="2"/>
        <v>0</v>
      </c>
      <c r="O51" s="35"/>
    </row>
    <row r="52" spans="1:15" ht="15">
      <c r="A52" s="13"/>
      <c r="B52" s="73"/>
      <c r="C52" s="12" t="s">
        <v>33</v>
      </c>
      <c r="D52" s="63">
        <f>VLOOKUP(C52,Vlookup!$A$102:$B$107,2,0)</f>
        <v>0</v>
      </c>
      <c r="E52" s="58">
        <v>0</v>
      </c>
      <c r="F52" s="63">
        <f t="shared" si="3"/>
        <v>0</v>
      </c>
      <c r="G52" s="34"/>
      <c r="H52" s="107"/>
      <c r="K52" s="63">
        <v>0</v>
      </c>
      <c r="L52" s="58">
        <v>0</v>
      </c>
      <c r="M52" s="63">
        <f t="shared" ref="M52" si="4">K52*L52</f>
        <v>0</v>
      </c>
      <c r="N52" s="65"/>
      <c r="O52" s="35"/>
    </row>
    <row r="53" spans="1:15" ht="15">
      <c r="A53" s="13"/>
      <c r="B53" s="74"/>
      <c r="C53" s="34"/>
      <c r="D53" s="34"/>
      <c r="E53" s="34"/>
      <c r="F53" s="34"/>
      <c r="G53" s="65">
        <v>0</v>
      </c>
      <c r="H53" s="107"/>
      <c r="K53" s="63">
        <v>0</v>
      </c>
      <c r="L53" s="58">
        <v>0</v>
      </c>
      <c r="M53" s="63">
        <f t="shared" ref="M53" si="5">K53*L53</f>
        <v>0</v>
      </c>
      <c r="O53" s="35"/>
    </row>
    <row r="54" spans="1:15" ht="15">
      <c r="A54" s="13"/>
      <c r="B54" s="54" t="s">
        <v>5</v>
      </c>
      <c r="C54" s="55"/>
      <c r="D54" s="56"/>
      <c r="E54" s="57"/>
      <c r="F54" s="56"/>
      <c r="G54" s="55"/>
      <c r="H54" s="107"/>
      <c r="K54" s="63">
        <v>0</v>
      </c>
      <c r="L54" s="58">
        <v>0</v>
      </c>
      <c r="M54" s="63">
        <f t="shared" ref="M54" si="6">K54*L54</f>
        <v>0</v>
      </c>
      <c r="O54" s="35"/>
    </row>
    <row r="55" spans="1:15" ht="15">
      <c r="A55" s="13"/>
      <c r="C55" s="51" t="s">
        <v>0</v>
      </c>
      <c r="D55" s="59" t="s">
        <v>1</v>
      </c>
      <c r="E55" s="60" t="s">
        <v>2</v>
      </c>
      <c r="F55" s="59" t="s">
        <v>3</v>
      </c>
      <c r="H55" s="107"/>
      <c r="N55" s="65">
        <f>SUM(M46:M54)</f>
        <v>0</v>
      </c>
      <c r="O55" s="35"/>
    </row>
    <row r="56" spans="1:15">
      <c r="A56" s="13"/>
      <c r="B56" s="64"/>
      <c r="C56" s="66" t="s">
        <v>31</v>
      </c>
      <c r="D56" s="67">
        <f>VLOOKUP(C56,Vlookup!$A$76:$B$86,2,0)</f>
        <v>0</v>
      </c>
      <c r="E56" s="68">
        <v>0</v>
      </c>
      <c r="F56" s="67">
        <f>D56*E56</f>
        <v>0</v>
      </c>
      <c r="H56" s="107"/>
      <c r="I56" s="75"/>
      <c r="J56" s="76"/>
      <c r="K56" s="76"/>
      <c r="L56" s="76"/>
      <c r="M56" s="77"/>
      <c r="N56" s="78"/>
      <c r="O56" s="35"/>
    </row>
    <row r="57" spans="1:15" ht="15">
      <c r="A57" s="13"/>
      <c r="B57" s="64"/>
      <c r="C57" s="66" t="s">
        <v>31</v>
      </c>
      <c r="D57" s="63">
        <f>VLOOKUP(C57,Vlookup!$A$77:$B$86,2,0)</f>
        <v>0</v>
      </c>
      <c r="E57" s="58">
        <v>0</v>
      </c>
      <c r="F57" s="63">
        <f>D57*E57</f>
        <v>0</v>
      </c>
      <c r="H57" s="107"/>
      <c r="I57" s="79" t="s">
        <v>18</v>
      </c>
      <c r="J57" s="80"/>
      <c r="K57" s="19"/>
      <c r="L57" s="19"/>
      <c r="M57" s="81"/>
      <c r="N57" s="82"/>
      <c r="O57" s="35"/>
    </row>
    <row r="58" spans="1:15">
      <c r="A58" s="13"/>
      <c r="B58" s="64"/>
      <c r="C58" s="66" t="s">
        <v>31</v>
      </c>
      <c r="D58" s="63">
        <f>VLOOKUP(C58,Vlookup!$A$77:$B$86,2,0)</f>
        <v>0</v>
      </c>
      <c r="E58" s="58">
        <v>0</v>
      </c>
      <c r="F58" s="63">
        <f>D58*E58</f>
        <v>0</v>
      </c>
      <c r="H58" s="107"/>
      <c r="I58" s="83"/>
      <c r="J58" s="19" t="s">
        <v>19</v>
      </c>
      <c r="K58" s="19"/>
      <c r="L58" s="19"/>
      <c r="M58" s="81">
        <v>0</v>
      </c>
      <c r="N58" s="82"/>
      <c r="O58" s="35"/>
    </row>
    <row r="59" spans="1:15" ht="15">
      <c r="A59" s="13"/>
      <c r="D59" s="63"/>
      <c r="E59" s="58"/>
      <c r="F59" s="63"/>
      <c r="G59" s="65">
        <f>SUM(F56:F58)</f>
        <v>0</v>
      </c>
      <c r="H59" s="107"/>
      <c r="I59" s="83"/>
      <c r="J59" s="19" t="s">
        <v>94</v>
      </c>
      <c r="K59" s="19"/>
      <c r="L59" s="19"/>
      <c r="M59" s="81">
        <v>0</v>
      </c>
      <c r="N59" s="82"/>
      <c r="O59" s="35"/>
    </row>
    <row r="60" spans="1:15" ht="15">
      <c r="A60" s="13"/>
      <c r="G60" s="34"/>
      <c r="H60" s="107"/>
      <c r="I60" s="83"/>
      <c r="J60" s="19" t="s">
        <v>41</v>
      </c>
      <c r="K60" s="19"/>
      <c r="L60" s="19"/>
      <c r="M60" s="81">
        <v>0</v>
      </c>
      <c r="N60" s="82"/>
      <c r="O60" s="35"/>
    </row>
    <row r="61" spans="1:15" ht="15">
      <c r="A61" s="13"/>
      <c r="G61" s="34"/>
      <c r="H61" s="107"/>
      <c r="I61" s="83"/>
      <c r="J61" s="19" t="s">
        <v>35</v>
      </c>
      <c r="K61" s="19"/>
      <c r="L61" s="19"/>
      <c r="M61" s="81">
        <v>0</v>
      </c>
      <c r="N61" s="82"/>
      <c r="O61" s="35"/>
    </row>
    <row r="62" spans="1:15" ht="15">
      <c r="A62" s="13"/>
      <c r="H62" s="107"/>
      <c r="I62" s="83"/>
      <c r="J62" s="84" t="s">
        <v>15</v>
      </c>
      <c r="K62" s="84"/>
      <c r="L62" s="84"/>
      <c r="M62" s="85">
        <f>G19+G25+G33+G41+G53+G59+N23+N29+N35+N42+N55+M58+M59+M60+M61</f>
        <v>0</v>
      </c>
      <c r="N62" s="82"/>
      <c r="O62" s="35"/>
    </row>
    <row r="63" spans="1:15">
      <c r="A63" s="13"/>
      <c r="H63" s="107"/>
      <c r="I63" s="83"/>
      <c r="J63" s="19" t="s">
        <v>20</v>
      </c>
      <c r="K63" s="19"/>
      <c r="L63" s="19"/>
      <c r="M63" s="81">
        <f>M62*0.07</f>
        <v>0</v>
      </c>
      <c r="N63" s="82"/>
      <c r="O63" s="35"/>
    </row>
    <row r="64" spans="1:15" ht="15">
      <c r="A64" s="13"/>
      <c r="H64" s="107"/>
      <c r="I64" s="83"/>
      <c r="J64" s="86" t="s">
        <v>16</v>
      </c>
      <c r="K64" s="86"/>
      <c r="L64" s="86"/>
      <c r="M64" s="87">
        <f>M62+M63</f>
        <v>0</v>
      </c>
      <c r="N64" s="82"/>
      <c r="O64" s="35"/>
    </row>
    <row r="65" spans="1:15">
      <c r="A65" s="13"/>
      <c r="H65" s="107"/>
      <c r="I65" s="88"/>
      <c r="J65" s="89"/>
      <c r="K65" s="89"/>
      <c r="L65" s="89"/>
      <c r="M65" s="90"/>
      <c r="N65" s="91"/>
      <c r="O65" s="35"/>
    </row>
    <row r="66" spans="1:15" ht="15" thickBot="1">
      <c r="A66" s="92"/>
      <c r="B66" s="93"/>
      <c r="C66" s="93"/>
      <c r="D66" s="93"/>
      <c r="E66" s="93"/>
      <c r="F66" s="93"/>
      <c r="G66" s="93"/>
      <c r="H66" s="108"/>
      <c r="I66" s="93"/>
      <c r="J66" s="93"/>
      <c r="K66" s="93"/>
      <c r="L66" s="93"/>
      <c r="M66" s="93"/>
      <c r="N66" s="93"/>
      <c r="O66" s="94"/>
    </row>
  </sheetData>
  <dataConsolidate/>
  <mergeCells count="3">
    <mergeCell ref="I6:O16"/>
    <mergeCell ref="H1:H66"/>
    <mergeCell ref="C6:D6"/>
  </mergeCells>
  <conditionalFormatting sqref="D16:F16">
    <cfRule type="cellIs" dxfId="50" priority="75" operator="greaterThan">
      <formula>0</formula>
    </cfRule>
  </conditionalFormatting>
  <conditionalFormatting sqref="D16:F18">
    <cfRule type="cellIs" dxfId="49" priority="74" operator="greaterThan">
      <formula>0</formula>
    </cfRule>
  </conditionalFormatting>
  <conditionalFormatting sqref="D22:F24">
    <cfRule type="cellIs" dxfId="48" priority="71" operator="greaterThan">
      <formula>0</formula>
    </cfRule>
    <cfRule type="cellIs" dxfId="47" priority="72" operator="greaterThan">
      <formula>0</formula>
    </cfRule>
    <cfRule type="cellIs" dxfId="46" priority="73" operator="greaterThan">
      <formula>0</formula>
    </cfRule>
  </conditionalFormatting>
  <conditionalFormatting sqref="D29:F32">
    <cfRule type="cellIs" dxfId="45" priority="70" operator="greaterThan">
      <formula>0</formula>
    </cfRule>
  </conditionalFormatting>
  <conditionalFormatting sqref="D36:F40">
    <cfRule type="cellIs" dxfId="44" priority="69" operator="greaterThan">
      <formula>0</formula>
    </cfRule>
  </conditionalFormatting>
  <conditionalFormatting sqref="D48:F52">
    <cfRule type="cellIs" dxfId="43" priority="68" operator="greaterThan">
      <formula>0</formula>
    </cfRule>
  </conditionalFormatting>
  <conditionalFormatting sqref="D56:F58">
    <cfRule type="cellIs" dxfId="42" priority="67" operator="greaterThan">
      <formula>0</formula>
    </cfRule>
  </conditionalFormatting>
  <conditionalFormatting sqref="K19:M22">
    <cfRule type="cellIs" dxfId="41" priority="66" operator="greaterThan">
      <formula>0</formula>
    </cfRule>
  </conditionalFormatting>
  <conditionalFormatting sqref="K26:M28">
    <cfRule type="cellIs" dxfId="40" priority="65" operator="greaterThan">
      <formula>0</formula>
    </cfRule>
  </conditionalFormatting>
  <conditionalFormatting sqref="K32:M34">
    <cfRule type="cellIs" dxfId="39" priority="64" operator="greaterThan">
      <formula>0</formula>
    </cfRule>
  </conditionalFormatting>
  <conditionalFormatting sqref="K38:M41">
    <cfRule type="cellIs" dxfId="38" priority="63" operator="greaterThan">
      <formula>0</formula>
    </cfRule>
  </conditionalFormatting>
  <conditionalFormatting sqref="K46:M54">
    <cfRule type="cellIs" dxfId="37" priority="62" operator="greaterThan">
      <formula>0</formula>
    </cfRule>
  </conditionalFormatting>
  <conditionalFormatting sqref="J41">
    <cfRule type="notContainsText" dxfId="36" priority="1" operator="notContains" text="Select">
      <formula>ISERROR(SEARCH("Select",J41))</formula>
    </cfRule>
  </conditionalFormatting>
  <conditionalFormatting sqref="C16">
    <cfRule type="notContainsText" dxfId="35" priority="38" operator="notContains" text="Select">
      <formula>ISERROR(SEARCH("Select",C16))</formula>
    </cfRule>
  </conditionalFormatting>
  <conditionalFormatting sqref="C17">
    <cfRule type="notContainsText" dxfId="34" priority="37" operator="notContains" text="Select">
      <formula>ISERROR(SEARCH("Select",C17))</formula>
    </cfRule>
  </conditionalFormatting>
  <conditionalFormatting sqref="C18">
    <cfRule type="notContainsText" dxfId="33" priority="36" operator="notContains" text="Select">
      <formula>ISERROR(SEARCH("Select",C18))</formula>
    </cfRule>
  </conditionalFormatting>
  <conditionalFormatting sqref="C22">
    <cfRule type="notContainsText" dxfId="32" priority="35" operator="notContains" text="Select">
      <formula>ISERROR(SEARCH("Select",C22))</formula>
    </cfRule>
  </conditionalFormatting>
  <conditionalFormatting sqref="C23">
    <cfRule type="notContainsText" dxfId="31" priority="34" operator="notContains" text="Select">
      <formula>ISERROR(SEARCH("Select",C23))</formula>
    </cfRule>
  </conditionalFormatting>
  <conditionalFormatting sqref="C24">
    <cfRule type="notContainsText" dxfId="30" priority="33" operator="notContains" text="Select">
      <formula>ISERROR(SEARCH("Select",C24))</formula>
    </cfRule>
  </conditionalFormatting>
  <conditionalFormatting sqref="C29">
    <cfRule type="notContainsText" dxfId="29" priority="32" operator="notContains" text="Select">
      <formula>ISERROR(SEARCH("Select",C29))</formula>
    </cfRule>
  </conditionalFormatting>
  <conditionalFormatting sqref="C30">
    <cfRule type="notContainsText" dxfId="28" priority="31" operator="notContains" text="Select">
      <formula>ISERROR(SEARCH("Select",C30))</formula>
    </cfRule>
  </conditionalFormatting>
  <conditionalFormatting sqref="C31">
    <cfRule type="notContainsText" dxfId="27" priority="30" operator="notContains" text="Select">
      <formula>ISERROR(SEARCH("Select",C31))</formula>
    </cfRule>
  </conditionalFormatting>
  <conditionalFormatting sqref="C32">
    <cfRule type="notContainsText" dxfId="26" priority="29" operator="notContains" text="Select">
      <formula>ISERROR(SEARCH("Select",C32))</formula>
    </cfRule>
  </conditionalFormatting>
  <conditionalFormatting sqref="C36">
    <cfRule type="notContainsText" dxfId="25" priority="28" operator="notContains" text="Select">
      <formula>ISERROR(SEARCH("Select",C36))</formula>
    </cfRule>
  </conditionalFormatting>
  <conditionalFormatting sqref="C37">
    <cfRule type="notContainsText" dxfId="24" priority="27" operator="notContains" text="Select">
      <formula>ISERROR(SEARCH("Select",C37))</formula>
    </cfRule>
  </conditionalFormatting>
  <conditionalFormatting sqref="C38">
    <cfRule type="notContainsText" dxfId="23" priority="26" operator="notContains" text="Select">
      <formula>ISERROR(SEARCH("Select",C38))</formula>
    </cfRule>
  </conditionalFormatting>
  <conditionalFormatting sqref="C39">
    <cfRule type="notContainsText" dxfId="22" priority="25" operator="notContains" text="Select">
      <formula>ISERROR(SEARCH("Select",C39))</formula>
    </cfRule>
  </conditionalFormatting>
  <conditionalFormatting sqref="C40">
    <cfRule type="notContainsText" dxfId="21" priority="24" operator="notContains" text="Select">
      <formula>ISERROR(SEARCH("Select",C40))</formula>
    </cfRule>
  </conditionalFormatting>
  <conditionalFormatting sqref="C48">
    <cfRule type="notContainsText" dxfId="20" priority="23" operator="notContains" text="Select">
      <formula>ISERROR(SEARCH("Select",C48))</formula>
    </cfRule>
  </conditionalFormatting>
  <conditionalFormatting sqref="C49">
    <cfRule type="notContainsText" dxfId="19" priority="22" operator="notContains" text="Select">
      <formula>ISERROR(SEARCH("Select",C49))</formula>
    </cfRule>
  </conditionalFormatting>
  <conditionalFormatting sqref="C50">
    <cfRule type="notContainsText" dxfId="18" priority="21" operator="notContains" text="Select">
      <formula>ISERROR(SEARCH("Select",C50))</formula>
    </cfRule>
  </conditionalFormatting>
  <conditionalFormatting sqref="C51">
    <cfRule type="notContainsText" dxfId="17" priority="20" operator="notContains" text="Select">
      <formula>ISERROR(SEARCH("Select",C51))</formula>
    </cfRule>
  </conditionalFormatting>
  <conditionalFormatting sqref="C52">
    <cfRule type="notContainsText" dxfId="16" priority="19" operator="notContains" text="Select">
      <formula>ISERROR(SEARCH("Select",C52))</formula>
    </cfRule>
  </conditionalFormatting>
  <conditionalFormatting sqref="C56">
    <cfRule type="notContainsText" dxfId="15" priority="17" operator="notContains" text="Select">
      <formula>ISERROR(SEARCH("Select",C56))</formula>
    </cfRule>
  </conditionalFormatting>
  <conditionalFormatting sqref="C57">
    <cfRule type="notContainsText" dxfId="14" priority="16" operator="notContains" text="Select">
      <formula>ISERROR(SEARCH("Select",C57))</formula>
    </cfRule>
  </conditionalFormatting>
  <conditionalFormatting sqref="C58">
    <cfRule type="notContainsText" dxfId="13" priority="15" operator="notContains" text="Select">
      <formula>ISERROR(SEARCH("Select",C58))</formula>
    </cfRule>
  </conditionalFormatting>
  <conditionalFormatting sqref="J19">
    <cfRule type="notContainsText" dxfId="12" priority="14" operator="notContains" text="Select">
      <formula>ISERROR(SEARCH("Select",J19))</formula>
    </cfRule>
  </conditionalFormatting>
  <conditionalFormatting sqref="J20">
    <cfRule type="notContainsText" dxfId="11" priority="13" operator="notContains" text="Select">
      <formula>ISERROR(SEARCH("Select",J20))</formula>
    </cfRule>
  </conditionalFormatting>
  <conditionalFormatting sqref="J21">
    <cfRule type="notContainsText" dxfId="10" priority="12" operator="notContains" text="Select">
      <formula>ISERROR(SEARCH("Select",J21))</formula>
    </cfRule>
  </conditionalFormatting>
  <conditionalFormatting sqref="J22">
    <cfRule type="notContainsText" dxfId="9" priority="11" operator="notContains" text="Select">
      <formula>ISERROR(SEARCH("Select",J22))</formula>
    </cfRule>
  </conditionalFormatting>
  <conditionalFormatting sqref="J26">
    <cfRule type="notContainsText" dxfId="8" priority="10" operator="notContains" text="Select">
      <formula>ISERROR(SEARCH("Select",J26))</formula>
    </cfRule>
  </conditionalFormatting>
  <conditionalFormatting sqref="J27">
    <cfRule type="notContainsText" dxfId="7" priority="9" operator="notContains" text="Select">
      <formula>ISERROR(SEARCH("Select",J27))</formula>
    </cfRule>
  </conditionalFormatting>
  <conditionalFormatting sqref="J28">
    <cfRule type="notContainsText" dxfId="6" priority="8" operator="notContains" text="Select">
      <formula>ISERROR(SEARCH("Select",J28))</formula>
    </cfRule>
  </conditionalFormatting>
  <conditionalFormatting sqref="J32">
    <cfRule type="notContainsText" dxfId="5" priority="7" operator="notContains" text="Select">
      <formula>ISERROR(SEARCH("Select",J32))</formula>
    </cfRule>
  </conditionalFormatting>
  <conditionalFormatting sqref="J33">
    <cfRule type="notContainsText" dxfId="4" priority="6" operator="notContains" text="Select">
      <formula>ISERROR(SEARCH("Select",J33))</formula>
    </cfRule>
  </conditionalFormatting>
  <conditionalFormatting sqref="J34">
    <cfRule type="notContainsText" dxfId="3" priority="5" operator="notContains" text="Select">
      <formula>ISERROR(SEARCH("Select",J34))</formula>
    </cfRule>
  </conditionalFormatting>
  <conditionalFormatting sqref="J38">
    <cfRule type="notContainsText" dxfId="2" priority="4" operator="notContains" text="Select">
      <formula>ISERROR(SEARCH("Select",J38))</formula>
    </cfRule>
  </conditionalFormatting>
  <conditionalFormatting sqref="J39">
    <cfRule type="notContainsText" dxfId="1" priority="3" operator="notContains" text="Select">
      <formula>ISERROR(SEARCH("Select",J39))</formula>
    </cfRule>
  </conditionalFormatting>
  <conditionalFormatting sqref="J40">
    <cfRule type="notContainsText" dxfId="0" priority="2" operator="notContains" text="Select">
      <formula>ISERROR(SEARCH("Select",J40))</formula>
    </cfRule>
  </conditionalFormatting>
  <dataValidations count="11">
    <dataValidation type="list" allowBlank="1" showInputMessage="1" showErrorMessage="1" sqref="J35" xr:uid="{00000000-0002-0000-0000-000000000000}">
      <formula1>"Select Item [Parties of 5 or more], Stonyfield Yog. ($2.00), Green Mt. Yog. ($2.75), Fruit Cups ($1.75), Natures Valley ($1.25), Kashi ($1.25), Ind. Fruit ($1.25), Water ($1.00), Juice ($1.95), Sparkling Water ($2.50), Organic Juice/Tea ($2.50) "</formula1>
    </dataValidation>
    <dataValidation type="list" allowBlank="1" showInputMessage="1" showErrorMessage="1" sqref="J38:J41" xr:uid="{00000000-0002-0000-0000-000001000000}">
      <formula1>"Pull Down List to Select, Cookies &amp; Brownies, Sweet Street, Cupcakes, Assorted Candy Bars"</formula1>
    </dataValidation>
    <dataValidation type="list" allowBlank="1" showInputMessage="1" showErrorMessage="1" sqref="C16:C18" xr:uid="{00000000-0002-0000-0000-000003000000}">
      <formula1>"Pull Down List to Select Breakfast, Pastry Shoppe, Great Start, Energy Boost, The Healthy Heart, All American"</formula1>
    </dataValidation>
    <dataValidation type="list" allowBlank="1" showInputMessage="1" showErrorMessage="1" sqref="C29:C32" xr:uid="{00000000-0002-0000-0000-000004000000}">
      <formula1>"Pull Down List to Select Salad, Caesar-Chicken, Caesar-Steak Tips, Caesar-Shrimp, Cobb Salad, Asian Fusion-Chicken, Asian Fusion-Shrimp, Hearty Greens, Add Tofu, Add Avocado"</formula1>
    </dataValidation>
    <dataValidation type="list" allowBlank="1" showInputMessage="1" showErrorMessage="1" sqref="C48:C52" xr:uid="{00000000-0002-0000-0000-000006000000}">
      <formula1>"Pull Down List to Select Calzone, Crispy Bacon Ranch, Eggplant Parmesan, Steak Bomb, Meatball "</formula1>
    </dataValidation>
    <dataValidation type="list" allowBlank="1" showInputMessage="1" showErrorMessage="1" sqref="C56:C58" xr:uid="{00000000-0002-0000-0000-000007000000}">
      <formula1>"Pull Down List to Select Hot Lunch, Taste of Tuscany, Asian Wok, Chop House Cuisine, Backyard BBQ, Land &amp; Sea, Tour of India, Southwest Fajitas "</formula1>
    </dataValidation>
    <dataValidation type="list" allowBlank="1" showInputMessage="1" showErrorMessage="1" sqref="J19:J22" xr:uid="{00000000-0002-0000-0000-000008000000}">
      <formula1>"Select Beverage, Coffee/Tea, Iced Tea/Lemonade, Soda, Water, Juice, Sparkling Water, Stonyfield Smoothie"</formula1>
    </dataValidation>
    <dataValidation type="list" allowBlank="1" showInputMessage="1" showErrorMessage="1" sqref="J26:J28" xr:uid="{00000000-0002-0000-0000-000009000000}">
      <formula1>"Pull Down List to Select Snack, House Chips &amp; Dip, Chips &amp; Salsa, Cheese Display, Crudite"</formula1>
    </dataValidation>
    <dataValidation type="list" allowBlank="1" showInputMessage="1" showErrorMessage="1" sqref="J32:J34" xr:uid="{00000000-0002-0000-0000-00000A000000}">
      <formula1>"Select Food, Housemade Chips, Side Garden, Side Caesar, Side Pasta Salad, Hand Fruit, Granola Bar, Stonyfield Yogurt, Seasonal Fruit Salad, Greek Yogurt"</formula1>
    </dataValidation>
    <dataValidation type="list" allowBlank="1" showInputMessage="1" showErrorMessage="1" sqref="C22:C24" xr:uid="{C5CD70B6-2C3B-44CE-B28D-0F618D5DC67A}">
      <formula1>"Pull Down List to Select Cold Lunch, Soup &amp; Half Sandwich, Composed Sandwiches, Boxed Lunch"</formula1>
    </dataValidation>
    <dataValidation type="list" allowBlank="1" showInputMessage="1" showErrorMessage="1" sqref="C36:C40" xr:uid="{3A8D6C13-6E9B-4113-8740-CD74454BBE28}">
      <formula1>"Pull Down List to Select Pizza, Cheese Pizza, One Topping, Caprese, Taco Supreme, Buffalo Chicken, Breakfast Pizza, Additional Topping"</formula1>
    </dataValidation>
  </dataValidations>
  <printOptions horizontalCentered="1" verticalCentered="1"/>
  <pageMargins left="0.25" right="0.25" top="0.25" bottom="0.25" header="0.3" footer="0.3"/>
  <pageSetup scale="62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3</xdr:col>
                    <xdr:colOff>323850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323850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3</xdr:col>
                    <xdr:colOff>323850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7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0</xdr:rowOff>
                  </from>
                  <to>
                    <xdr:col>2</xdr:col>
                    <xdr:colOff>323850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8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41</xdr:row>
                    <xdr:rowOff>0</xdr:rowOff>
                  </from>
                  <to>
                    <xdr:col>2</xdr:col>
                    <xdr:colOff>323850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0</xdr:rowOff>
                  </from>
                  <to>
                    <xdr:col>2</xdr:col>
                    <xdr:colOff>323850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0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43</xdr:row>
                    <xdr:rowOff>0</xdr:rowOff>
                  </from>
                  <to>
                    <xdr:col>2</xdr:col>
                    <xdr:colOff>323850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7"/>
  <sheetViews>
    <sheetView topLeftCell="A79" workbookViewId="0">
      <selection activeCell="A96" sqref="A96"/>
    </sheetView>
  </sheetViews>
  <sheetFormatPr defaultColWidth="8.85546875" defaultRowHeight="15"/>
  <cols>
    <col min="1" max="1" width="33.85546875" style="3" bestFit="1" customWidth="1"/>
    <col min="2" max="2" width="8.85546875" style="2" customWidth="1"/>
    <col min="3" max="16384" width="8.85546875" style="3"/>
  </cols>
  <sheetData>
    <row r="1" spans="1:2">
      <c r="A1" s="1" t="s">
        <v>69</v>
      </c>
    </row>
    <row r="2" spans="1:2">
      <c r="A2" s="4" t="s">
        <v>54</v>
      </c>
      <c r="B2" s="3">
        <v>8.9499999999999993</v>
      </c>
    </row>
    <row r="3" spans="1:2">
      <c r="A3" s="4" t="s">
        <v>55</v>
      </c>
      <c r="B3" s="3">
        <v>8.9499999999999993</v>
      </c>
    </row>
    <row r="4" spans="1:2">
      <c r="A4" s="4" t="s">
        <v>56</v>
      </c>
      <c r="B4" s="3">
        <v>7.95</v>
      </c>
    </row>
    <row r="5" spans="1:2">
      <c r="A5" s="4" t="s">
        <v>57</v>
      </c>
      <c r="B5" s="3">
        <v>11.95</v>
      </c>
    </row>
    <row r="6" spans="1:2">
      <c r="A6" s="4" t="s">
        <v>58</v>
      </c>
      <c r="B6" s="3">
        <v>12.25</v>
      </c>
    </row>
    <row r="7" spans="1:2">
      <c r="A7" s="4" t="s">
        <v>27</v>
      </c>
      <c r="B7" s="2">
        <v>0</v>
      </c>
    </row>
    <row r="8" spans="1:2">
      <c r="A8" s="4"/>
      <c r="B8" s="3"/>
    </row>
    <row r="9" spans="1:2">
      <c r="A9" s="4"/>
      <c r="B9" s="3"/>
    </row>
    <row r="10" spans="1:2">
      <c r="A10" s="4"/>
    </row>
    <row r="11" spans="1:2">
      <c r="B11" s="3"/>
    </row>
    <row r="12" spans="1:2">
      <c r="B12" s="3"/>
    </row>
    <row r="13" spans="1:2">
      <c r="A13" s="1" t="s">
        <v>22</v>
      </c>
      <c r="B13" s="3"/>
    </row>
    <row r="14" spans="1:2">
      <c r="A14" s="4" t="s">
        <v>59</v>
      </c>
      <c r="B14" s="3">
        <v>12.95</v>
      </c>
    </row>
    <row r="15" spans="1:2">
      <c r="A15" s="4" t="s">
        <v>60</v>
      </c>
      <c r="B15" s="3">
        <v>14.95</v>
      </c>
    </row>
    <row r="16" spans="1:2">
      <c r="A16" s="4" t="s">
        <v>42</v>
      </c>
      <c r="B16" s="3">
        <v>12.95</v>
      </c>
    </row>
    <row r="17" spans="1:2">
      <c r="A17" s="4" t="s">
        <v>28</v>
      </c>
      <c r="B17" s="2">
        <v>0</v>
      </c>
    </row>
    <row r="18" spans="1:2">
      <c r="A18" s="4"/>
    </row>
    <row r="20" spans="1:2">
      <c r="B20" s="3"/>
    </row>
    <row r="21" spans="1:2">
      <c r="B21" s="3"/>
    </row>
    <row r="22" spans="1:2">
      <c r="A22" s="1" t="s">
        <v>23</v>
      </c>
      <c r="B22" s="3"/>
    </row>
    <row r="23" spans="1:2">
      <c r="A23" s="4" t="s">
        <v>61</v>
      </c>
      <c r="B23" s="3">
        <v>10.95</v>
      </c>
    </row>
    <row r="24" spans="1:2">
      <c r="A24" s="4" t="s">
        <v>67</v>
      </c>
      <c r="B24" s="3">
        <v>11.95</v>
      </c>
    </row>
    <row r="25" spans="1:2">
      <c r="A25" s="4" t="s">
        <v>68</v>
      </c>
      <c r="B25" s="3">
        <v>13.95</v>
      </c>
    </row>
    <row r="26" spans="1:2">
      <c r="A26" s="4" t="s">
        <v>113</v>
      </c>
      <c r="B26" s="3">
        <v>13.95</v>
      </c>
    </row>
    <row r="27" spans="1:2">
      <c r="A27" s="4" t="s">
        <v>96</v>
      </c>
      <c r="B27" s="3">
        <v>13.95</v>
      </c>
    </row>
    <row r="28" spans="1:2">
      <c r="A28" s="4" t="s">
        <v>97</v>
      </c>
      <c r="B28" s="2">
        <v>12.95</v>
      </c>
    </row>
    <row r="29" spans="1:2">
      <c r="A29" s="4" t="s">
        <v>66</v>
      </c>
      <c r="B29" s="2">
        <v>2</v>
      </c>
    </row>
    <row r="30" spans="1:2">
      <c r="A30" s="4" t="s">
        <v>36</v>
      </c>
      <c r="B30" s="2">
        <v>0</v>
      </c>
    </row>
    <row r="31" spans="1:2">
      <c r="A31" s="4"/>
    </row>
    <row r="33" spans="1:6">
      <c r="A33" s="1" t="s">
        <v>13</v>
      </c>
      <c r="B33" s="3"/>
      <c r="E33" s="1"/>
    </row>
    <row r="34" spans="1:6">
      <c r="A34" s="4" t="s">
        <v>78</v>
      </c>
      <c r="B34" s="3">
        <v>3.95</v>
      </c>
    </row>
    <row r="35" spans="1:6">
      <c r="A35" s="4" t="s">
        <v>79</v>
      </c>
      <c r="B35" s="3">
        <v>5.95</v>
      </c>
    </row>
    <row r="36" spans="1:6">
      <c r="A36" s="4" t="s">
        <v>106</v>
      </c>
      <c r="B36" s="3">
        <v>2</v>
      </c>
    </row>
    <row r="37" spans="1:6">
      <c r="A37" s="4" t="s">
        <v>39</v>
      </c>
      <c r="B37" s="3">
        <v>2.95</v>
      </c>
    </row>
    <row r="38" spans="1:6">
      <c r="A38" s="4" t="s">
        <v>38</v>
      </c>
      <c r="B38" s="2">
        <v>0</v>
      </c>
    </row>
    <row r="39" spans="1:6">
      <c r="A39" s="4"/>
    </row>
    <row r="40" spans="1:6">
      <c r="A40" s="4"/>
      <c r="B40" s="3"/>
      <c r="F40" s="2"/>
    </row>
    <row r="41" spans="1:6">
      <c r="B41" s="3"/>
    </row>
    <row r="42" spans="1:6">
      <c r="A42" s="4"/>
      <c r="B42" s="3"/>
    </row>
    <row r="43" spans="1:6">
      <c r="A43" s="4"/>
      <c r="B43" s="3"/>
    </row>
    <row r="44" spans="1:6">
      <c r="A44" s="4"/>
      <c r="B44" s="3"/>
    </row>
    <row r="45" spans="1:6">
      <c r="A45" s="4"/>
      <c r="E45" s="1"/>
    </row>
    <row r="46" spans="1:6">
      <c r="A46" s="4"/>
      <c r="B46" s="3"/>
    </row>
    <row r="47" spans="1:6">
      <c r="A47" s="4"/>
    </row>
    <row r="48" spans="1:6">
      <c r="B48" s="3"/>
    </row>
    <row r="49" spans="1:6">
      <c r="A49" s="1" t="s">
        <v>37</v>
      </c>
      <c r="B49" s="3"/>
    </row>
    <row r="50" spans="1:6">
      <c r="A50" s="4" t="s">
        <v>46</v>
      </c>
      <c r="B50" s="3">
        <v>3.5</v>
      </c>
    </row>
    <row r="51" spans="1:6">
      <c r="A51" s="4" t="s">
        <v>47</v>
      </c>
      <c r="B51" s="3">
        <v>3</v>
      </c>
    </row>
    <row r="52" spans="1:6">
      <c r="A52" s="4" t="s">
        <v>48</v>
      </c>
      <c r="B52" s="3">
        <v>2.25</v>
      </c>
      <c r="F52" s="2"/>
    </row>
    <row r="53" spans="1:6">
      <c r="A53" s="4" t="s">
        <v>50</v>
      </c>
      <c r="B53" s="3">
        <v>2.5</v>
      </c>
    </row>
    <row r="54" spans="1:6">
      <c r="A54" s="4" t="s">
        <v>51</v>
      </c>
      <c r="B54" s="3">
        <v>3</v>
      </c>
    </row>
    <row r="55" spans="1:6">
      <c r="A55" s="4" t="s">
        <v>49</v>
      </c>
      <c r="B55" s="3">
        <v>2</v>
      </c>
    </row>
    <row r="56" spans="1:6">
      <c r="A56" s="4" t="s">
        <v>77</v>
      </c>
      <c r="B56" s="2">
        <v>3</v>
      </c>
    </row>
    <row r="57" spans="1:6">
      <c r="A57" s="4" t="s">
        <v>29</v>
      </c>
      <c r="B57" s="2">
        <v>0</v>
      </c>
    </row>
    <row r="58" spans="1:6">
      <c r="A58" s="4"/>
    </row>
    <row r="60" spans="1:6">
      <c r="A60" s="1" t="s">
        <v>105</v>
      </c>
      <c r="B60" s="3"/>
    </row>
    <row r="61" spans="1:6">
      <c r="A61" s="4" t="s">
        <v>88</v>
      </c>
      <c r="B61" s="3">
        <v>2.5</v>
      </c>
    </row>
    <row r="62" spans="1:6">
      <c r="A62" s="4" t="s">
        <v>81</v>
      </c>
      <c r="B62" s="3">
        <v>2.25</v>
      </c>
    </row>
    <row r="63" spans="1:6">
      <c r="A63" s="4" t="s">
        <v>82</v>
      </c>
      <c r="B63" s="3">
        <v>2.25</v>
      </c>
    </row>
    <row r="64" spans="1:6">
      <c r="A64" s="4" t="s">
        <v>83</v>
      </c>
      <c r="B64" s="3">
        <v>2.25</v>
      </c>
    </row>
    <row r="65" spans="1:5">
      <c r="A65" s="4" t="s">
        <v>107</v>
      </c>
      <c r="B65" s="3">
        <v>2.95</v>
      </c>
    </row>
    <row r="66" spans="1:5">
      <c r="A66" s="4" t="s">
        <v>84</v>
      </c>
      <c r="B66" s="3">
        <v>1.5</v>
      </c>
    </row>
    <row r="67" spans="1:5">
      <c r="A67" s="4" t="s">
        <v>104</v>
      </c>
      <c r="B67" s="3">
        <v>2.5</v>
      </c>
    </row>
    <row r="68" spans="1:5">
      <c r="A68" s="4" t="s">
        <v>85</v>
      </c>
      <c r="B68" s="3">
        <v>3</v>
      </c>
    </row>
    <row r="69" spans="1:5">
      <c r="A69" s="5" t="s">
        <v>108</v>
      </c>
      <c r="B69" s="6">
        <v>1.75</v>
      </c>
    </row>
    <row r="70" spans="1:5">
      <c r="A70" s="4" t="s">
        <v>30</v>
      </c>
      <c r="B70" s="2">
        <v>0</v>
      </c>
    </row>
    <row r="71" spans="1:5">
      <c r="A71" s="4"/>
      <c r="B71" s="3"/>
    </row>
    <row r="72" spans="1:5">
      <c r="A72" s="4"/>
      <c r="B72" s="3"/>
    </row>
    <row r="73" spans="1:5">
      <c r="A73" s="4"/>
    </row>
    <row r="75" spans="1:5">
      <c r="A75" s="1" t="s">
        <v>24</v>
      </c>
      <c r="B75" s="3"/>
    </row>
    <row r="76" spans="1:5">
      <c r="A76" s="5" t="s">
        <v>72</v>
      </c>
      <c r="B76" s="3">
        <v>17.95</v>
      </c>
    </row>
    <row r="77" spans="1:5">
      <c r="A77" s="5" t="s">
        <v>109</v>
      </c>
      <c r="B77" s="7">
        <v>16.95</v>
      </c>
      <c r="C77" s="7"/>
      <c r="D77" s="7"/>
      <c r="E77" s="7"/>
    </row>
    <row r="78" spans="1:5">
      <c r="A78" s="5" t="s">
        <v>75</v>
      </c>
      <c r="B78" s="3">
        <v>16.95</v>
      </c>
    </row>
    <row r="79" spans="1:5">
      <c r="A79" s="5" t="s">
        <v>73</v>
      </c>
      <c r="B79" s="3">
        <v>17.95</v>
      </c>
    </row>
    <row r="80" spans="1:5">
      <c r="A80" s="5" t="s">
        <v>110</v>
      </c>
      <c r="B80" s="3">
        <v>18.95</v>
      </c>
    </row>
    <row r="81" spans="1:5">
      <c r="A81" s="5" t="s">
        <v>111</v>
      </c>
      <c r="B81" s="7">
        <v>19.95</v>
      </c>
      <c r="C81" s="7"/>
      <c r="D81" s="7"/>
      <c r="E81" s="7"/>
    </row>
    <row r="82" spans="1:5">
      <c r="A82" s="5" t="s">
        <v>74</v>
      </c>
      <c r="B82" s="3">
        <v>16.95</v>
      </c>
    </row>
    <row r="83" spans="1:5">
      <c r="A83" s="5" t="s">
        <v>31</v>
      </c>
      <c r="B83" s="3">
        <v>0</v>
      </c>
    </row>
    <row r="84" spans="1:5">
      <c r="A84" s="4"/>
      <c r="B84" s="3"/>
    </row>
    <row r="85" spans="1:5">
      <c r="A85" s="4"/>
      <c r="B85" s="3"/>
    </row>
    <row r="87" spans="1:5">
      <c r="B87" s="3"/>
    </row>
    <row r="88" spans="1:5">
      <c r="B88" s="3"/>
    </row>
    <row r="89" spans="1:5">
      <c r="B89" s="3"/>
    </row>
    <row r="90" spans="1:5">
      <c r="A90" s="1" t="s">
        <v>25</v>
      </c>
      <c r="B90" s="3"/>
    </row>
    <row r="91" spans="1:5">
      <c r="A91" s="4" t="s">
        <v>43</v>
      </c>
      <c r="B91" s="3">
        <v>12.95</v>
      </c>
    </row>
    <row r="92" spans="1:5">
      <c r="A92" s="4" t="s">
        <v>116</v>
      </c>
      <c r="B92" s="3">
        <v>15.95</v>
      </c>
    </row>
    <row r="93" spans="1:5">
      <c r="A93" s="4" t="s">
        <v>44</v>
      </c>
      <c r="B93" s="3">
        <v>14.95</v>
      </c>
    </row>
    <row r="94" spans="1:5">
      <c r="A94" s="4" t="s">
        <v>45</v>
      </c>
      <c r="B94" s="3">
        <v>13.95</v>
      </c>
    </row>
    <row r="95" spans="1:5">
      <c r="A95" s="4" t="s">
        <v>117</v>
      </c>
      <c r="B95" s="3">
        <v>12.95</v>
      </c>
    </row>
    <row r="96" spans="1:5">
      <c r="A96" s="4" t="s">
        <v>118</v>
      </c>
      <c r="B96" s="3">
        <v>14.95</v>
      </c>
    </row>
    <row r="97" spans="1:2">
      <c r="A97" s="4" t="s">
        <v>98</v>
      </c>
      <c r="B97" s="3">
        <v>13.95</v>
      </c>
    </row>
    <row r="98" spans="1:2">
      <c r="A98" s="4" t="s">
        <v>103</v>
      </c>
      <c r="B98" s="3">
        <v>3.95</v>
      </c>
    </row>
    <row r="99" spans="1:2">
      <c r="A99" s="4" t="s">
        <v>112</v>
      </c>
      <c r="B99" s="3">
        <v>1.5</v>
      </c>
    </row>
    <row r="100" spans="1:2">
      <c r="A100" s="4" t="s">
        <v>32</v>
      </c>
      <c r="B100" s="3">
        <v>0</v>
      </c>
    </row>
    <row r="101" spans="1:2">
      <c r="A101" s="1" t="s">
        <v>26</v>
      </c>
      <c r="B101" s="3"/>
    </row>
    <row r="102" spans="1:2">
      <c r="A102" s="4" t="s">
        <v>70</v>
      </c>
      <c r="B102" s="3">
        <v>13.95</v>
      </c>
    </row>
    <row r="103" spans="1:2">
      <c r="A103" s="4" t="s">
        <v>71</v>
      </c>
      <c r="B103" s="3">
        <v>13.95</v>
      </c>
    </row>
    <row r="104" spans="1:2">
      <c r="A104" s="4" t="s">
        <v>100</v>
      </c>
      <c r="B104" s="3">
        <v>13.95</v>
      </c>
    </row>
    <row r="105" spans="1:2">
      <c r="A105" s="4" t="s">
        <v>101</v>
      </c>
      <c r="B105" s="3">
        <v>13.95</v>
      </c>
    </row>
    <row r="106" spans="1:2">
      <c r="A106" s="4" t="s">
        <v>33</v>
      </c>
      <c r="B106" s="3">
        <v>0</v>
      </c>
    </row>
    <row r="108" spans="1:2">
      <c r="B108" s="3"/>
    </row>
    <row r="109" spans="1:2">
      <c r="A109" s="1" t="s">
        <v>99</v>
      </c>
      <c r="B109" s="3"/>
    </row>
    <row r="110" spans="1:2">
      <c r="A110" s="4"/>
      <c r="B110" s="3"/>
    </row>
    <row r="111" spans="1:2">
      <c r="A111" s="4" t="s">
        <v>87</v>
      </c>
      <c r="B111" s="3">
        <v>4</v>
      </c>
    </row>
    <row r="112" spans="1:2">
      <c r="A112" s="4" t="s">
        <v>53</v>
      </c>
      <c r="B112" s="3">
        <v>4.95</v>
      </c>
    </row>
    <row r="113" spans="1:2">
      <c r="A113" s="4" t="s">
        <v>52</v>
      </c>
      <c r="B113" s="3">
        <v>4.95</v>
      </c>
    </row>
    <row r="114" spans="1:2">
      <c r="A114" s="4" t="s">
        <v>86</v>
      </c>
      <c r="B114" s="3">
        <v>3.95</v>
      </c>
    </row>
    <row r="115" spans="1:2">
      <c r="A115" s="4" t="s">
        <v>34</v>
      </c>
      <c r="B115" s="2">
        <v>0</v>
      </c>
    </row>
    <row r="116" spans="1:2">
      <c r="A116" s="4"/>
      <c r="B116" s="3"/>
    </row>
    <row r="117" spans="1:2">
      <c r="A117" s="4"/>
    </row>
  </sheetData>
  <dataValidations count="13">
    <dataValidation type="list" allowBlank="1" showInputMessage="1" showErrorMessage="1" sqref="A86:A88" xr:uid="{00000000-0002-0000-0100-000000000000}">
      <formula1>"Pull Down List to Select Hot Lunch, Tour of Italy ($16.95), Pacific Rim ($15.95), Sizzling Fajitas ($15.95), Taco Tuesday ($14.50), Southern BBQ ($14.95), Pasta ($14.50), Salmon/Chicken ($17.95), Curry Selections ($14.50), Statler Chicken/Steak ($18.95)"</formula1>
    </dataValidation>
    <dataValidation type="list" allowBlank="1" showInputMessage="1" showErrorMessage="1" sqref="A46:A47" xr:uid="{00000000-0002-0000-0100-000002000000}">
      <formula1>"Pull Down List to Select, Sweet St, Dessert Bars, Cookies/Brownies, Cupcakes, 1/2 sheet-Choc, 1/2 sheet-Van, 1/2 sheet-Marble, Vanilla/Rasp., Van/Choc Mousse"</formula1>
    </dataValidation>
    <dataValidation type="list" allowBlank="1" showInputMessage="1" showErrorMessage="1" sqref="A34:A40 A42:A45" xr:uid="{00000000-0002-0000-0100-000003000000}">
      <formula1>"Pull Down List to Select, Cookies &amp; Brownies, Sweet Street, Cupcakes, Assorted Candy Bars"</formula1>
    </dataValidation>
    <dataValidation type="list" allowBlank="1" showInputMessage="1" showErrorMessage="1" sqref="A14:A18" xr:uid="{00000000-0002-0000-0100-000004000000}">
      <formula1>"Pull Down List to Select Cold Lunch, Soup &amp; Half Sandwich, Composed Sandwiches, Boxed Lunch"</formula1>
    </dataValidation>
    <dataValidation type="list" allowBlank="1" showInputMessage="1" showErrorMessage="1" sqref="A2:A10" xr:uid="{00000000-0002-0000-0100-000005000000}">
      <formula1>"Pull Down List to Select Breakfast, Pastry Shoppe, Great Start, Energy Boost, The Healthy Heart, All American"</formula1>
    </dataValidation>
    <dataValidation type="list" allowBlank="1" showInputMessage="1" showErrorMessage="1" sqref="A91:A100" xr:uid="{00000000-0002-0000-0100-000006000000}">
      <formula1>"Pull Down List to Select Salad, Caesar-Chicken, Caesar-Steak Tips, Caesar-Shrimp, Cobb Salad, Asian Fusion-Chicken, Asian Fusion-Shrimp, Hearty Greens, Add Tofu, Add Avocado"</formula1>
    </dataValidation>
    <dataValidation type="list" allowBlank="1" showInputMessage="1" showErrorMessage="1" sqref="A23:A31" xr:uid="{00000000-0002-0000-0100-000007000000}">
      <formula1>"Pull Down List to Select Pizza, Cheese Pizza, One Topping, Caprese, Taco Supreme, Buffalo Chicken, Breakfast Pizza, Additional Topping"</formula1>
    </dataValidation>
    <dataValidation type="list" allowBlank="1" showInputMessage="1" showErrorMessage="1" sqref="A102:A106" xr:uid="{00000000-0002-0000-0100-000008000000}">
      <formula1>"Pull Down List to Select Calzone, Crispy Bacon Ranch, Eggplant Parmesan, Steak Bomb, Meatball "</formula1>
    </dataValidation>
    <dataValidation type="list" allowBlank="1" showInputMessage="1" showErrorMessage="1" sqref="A76:A85" xr:uid="{00000000-0002-0000-0100-000009000000}">
      <formula1>"Pull Down List to Select Hot Lunch, Taste of Tuscany, Asian Wok, Chop House Cuisine, Backyard BBQ, Land &amp; Sea, Tour of India, Southwest Fajitas "</formula1>
    </dataValidation>
    <dataValidation type="list" allowBlank="1" showInputMessage="1" showErrorMessage="1" sqref="A50:A58" xr:uid="{00000000-0002-0000-0100-00000A000000}">
      <formula1>"Select Beverage, Coffee/Tea, Iced Tea/Lemonade, Soda, Water, Juice, Sparkling Water, Stonyfield Smoothie"</formula1>
    </dataValidation>
    <dataValidation type="list" allowBlank="1" showInputMessage="1" showErrorMessage="1" sqref="A110:A117" xr:uid="{00000000-0002-0000-0100-00000B000000}">
      <formula1>"Pull Down List to Select Snack, House Chips &amp; Dip, Chips &amp; Salsa, Cheese Display, Crudite"</formula1>
    </dataValidation>
    <dataValidation type="list" allowBlank="1" showInputMessage="1" showErrorMessage="1" sqref="A61:A66 A68:A73" xr:uid="{00000000-0002-0000-0100-00000C000000}">
      <formula1>"Select Food, Housemade Chips, Side Garden, Side Caesar, Side Pasta Salad, Hand Fruit, Kind Granola Bar, Stonyfield Yogurt, Seasonal Fruit Salad, Greek Yogut, Granola Bar"</formula1>
    </dataValidation>
    <dataValidation type="list" allowBlank="1" showInputMessage="1" showErrorMessage="1" sqref="A67" xr:uid="{5851DD60-F793-4BDC-B2DC-048B6B294167}">
      <formula1>"Select Food, Housemade Chips, Side Garden, Side Caesar, Side Pasta Salad, Hand Fruit, Stonyfield Yogurt, Seasonal Fruit Salad, Greek Yogurt"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Catering Order Form</vt:lpstr>
      <vt:lpstr>Vlookup</vt:lpstr>
      <vt:lpstr>'Catering Order Form'!Print_Area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parmann</cp:lastModifiedBy>
  <cp:lastPrinted>2018-01-31T15:16:39Z</cp:lastPrinted>
  <dcterms:created xsi:type="dcterms:W3CDTF">2014-03-02T23:42:42Z</dcterms:created>
  <dcterms:modified xsi:type="dcterms:W3CDTF">2020-04-22T19:31:11Z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